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actBook\FactBook 18-19\Academic Programs\"/>
    </mc:Choice>
  </mc:AlternateContent>
  <bookViews>
    <workbookView xWindow="0" yWindow="0" windowWidth="12150" windowHeight="113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98" i="1" l="1"/>
  <c r="AF198" i="1"/>
  <c r="L198" i="1"/>
  <c r="AH184" i="1"/>
  <c r="AF184" i="1"/>
  <c r="L184" i="1"/>
  <c r="AH180" i="1"/>
  <c r="AF180" i="1"/>
  <c r="L180" i="1"/>
  <c r="AH174" i="1"/>
  <c r="AF174" i="1"/>
  <c r="L174" i="1"/>
  <c r="AH167" i="1"/>
  <c r="AF167" i="1"/>
  <c r="L167" i="1"/>
  <c r="AH157" i="1"/>
  <c r="AF157" i="1"/>
  <c r="L157" i="1"/>
  <c r="AH152" i="1"/>
  <c r="AF152" i="1"/>
  <c r="L152" i="1"/>
  <c r="AH146" i="1"/>
  <c r="AF146" i="1"/>
  <c r="L146" i="1"/>
  <c r="AH141" i="1"/>
  <c r="AF141" i="1"/>
  <c r="L141" i="1"/>
  <c r="AH133" i="1"/>
  <c r="AF133" i="1"/>
  <c r="L133" i="1"/>
  <c r="AH126" i="1"/>
  <c r="AF126" i="1"/>
  <c r="L126" i="1"/>
  <c r="AF122" i="1"/>
  <c r="L122" i="1"/>
  <c r="AH118" i="1"/>
  <c r="AF118" i="1"/>
  <c r="AH108" i="1"/>
  <c r="AF108" i="1"/>
  <c r="AH103" i="1"/>
  <c r="AF103" i="1"/>
  <c r="L103" i="1"/>
  <c r="AH88" i="1"/>
  <c r="AF88" i="1"/>
  <c r="L88" i="1"/>
  <c r="AH81" i="1"/>
  <c r="AF81" i="1"/>
  <c r="L81" i="1"/>
  <c r="AH77" i="1"/>
  <c r="AF77" i="1"/>
  <c r="L77" i="1"/>
  <c r="AH70" i="1"/>
  <c r="AF70" i="1"/>
  <c r="L70" i="1"/>
  <c r="P62" i="1"/>
  <c r="AH59" i="1"/>
  <c r="AF59" i="1"/>
  <c r="AG57" i="1"/>
  <c r="O53" i="1"/>
  <c r="N53" i="1"/>
  <c r="M53" i="1"/>
  <c r="L53" i="1"/>
  <c r="K53" i="1"/>
  <c r="J53" i="1"/>
  <c r="I53" i="1"/>
  <c r="H53" i="1"/>
  <c r="G53" i="1"/>
  <c r="F53" i="1"/>
  <c r="E53" i="1"/>
  <c r="D53" i="1"/>
  <c r="AH51" i="1"/>
  <c r="AF51" i="1"/>
  <c r="AD51" i="1"/>
  <c r="AB51" i="1"/>
  <c r="Z51" i="1"/>
  <c r="X51" i="1"/>
  <c r="V51" i="1"/>
  <c r="T51" i="1"/>
  <c r="R51" i="1"/>
  <c r="P51" i="1"/>
  <c r="M51" i="1"/>
  <c r="K51" i="1"/>
  <c r="G51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Q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5" i="1"/>
  <c r="O51" i="1" s="1"/>
  <c r="N45" i="1"/>
  <c r="N51" i="1" s="1"/>
  <c r="M45" i="1"/>
  <c r="L45" i="1"/>
  <c r="L51" i="1" s="1"/>
  <c r="K45" i="1"/>
  <c r="J45" i="1"/>
  <c r="J51" i="1" s="1"/>
  <c r="I45" i="1"/>
  <c r="I51" i="1" s="1"/>
  <c r="H45" i="1"/>
  <c r="H51" i="1" s="1"/>
  <c r="G45" i="1"/>
  <c r="F45" i="1"/>
  <c r="F51" i="1" s="1"/>
  <c r="E45" i="1"/>
  <c r="E51" i="1" s="1"/>
  <c r="D45" i="1"/>
  <c r="D51" i="1" s="1"/>
  <c r="C45" i="1"/>
  <c r="C51" i="1" s="1"/>
  <c r="B45" i="1"/>
  <c r="B51" i="1" s="1"/>
  <c r="AH42" i="1"/>
  <c r="AF42" i="1"/>
  <c r="AD42" i="1"/>
  <c r="AB42" i="1"/>
  <c r="Z42" i="1"/>
  <c r="X42" i="1"/>
  <c r="V42" i="1"/>
  <c r="T42" i="1"/>
  <c r="R42" i="1"/>
  <c r="P42" i="1"/>
  <c r="Q42" i="1" s="1"/>
  <c r="O42" i="1"/>
  <c r="K42" i="1"/>
  <c r="G42" i="1"/>
  <c r="E42" i="1"/>
  <c r="E62" i="1" s="1"/>
  <c r="O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O32" i="1"/>
  <c r="N32" i="1"/>
  <c r="N42" i="1" s="1"/>
  <c r="M32" i="1"/>
  <c r="M42" i="1" s="1"/>
  <c r="L32" i="1"/>
  <c r="L42" i="1" s="1"/>
  <c r="K32" i="1"/>
  <c r="J32" i="1"/>
  <c r="J42" i="1" s="1"/>
  <c r="I32" i="1"/>
  <c r="I42" i="1" s="1"/>
  <c r="H32" i="1"/>
  <c r="H42" i="1" s="1"/>
  <c r="G32" i="1"/>
  <c r="F32" i="1"/>
  <c r="F42" i="1" s="1"/>
  <c r="E32" i="1"/>
  <c r="D32" i="1"/>
  <c r="D42" i="1" s="1"/>
  <c r="C32" i="1"/>
  <c r="C42" i="1" s="1"/>
  <c r="B32" i="1"/>
  <c r="B42" i="1" s="1"/>
  <c r="AH29" i="1"/>
  <c r="AF29" i="1"/>
  <c r="AD29" i="1"/>
  <c r="AB29" i="1"/>
  <c r="Z29" i="1"/>
  <c r="X29" i="1"/>
  <c r="V29" i="1"/>
  <c r="T29" i="1"/>
  <c r="R29" i="1"/>
  <c r="P29" i="1"/>
  <c r="L29" i="1"/>
  <c r="K29" i="1"/>
  <c r="G29" i="1"/>
  <c r="F29" i="1"/>
  <c r="C29" i="1"/>
  <c r="B29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O21" i="1"/>
  <c r="O29" i="1" s="1"/>
  <c r="N21" i="1"/>
  <c r="N29" i="1" s="1"/>
  <c r="M21" i="1"/>
  <c r="M29" i="1" s="1"/>
  <c r="L21" i="1"/>
  <c r="K21" i="1"/>
  <c r="J21" i="1"/>
  <c r="J29" i="1" s="1"/>
  <c r="I21" i="1"/>
  <c r="I29" i="1" s="1"/>
  <c r="H21" i="1"/>
  <c r="H29" i="1" s="1"/>
  <c r="G21" i="1"/>
  <c r="F21" i="1"/>
  <c r="E21" i="1"/>
  <c r="E29" i="1" s="1"/>
  <c r="D21" i="1"/>
  <c r="D29" i="1" s="1"/>
  <c r="C21" i="1"/>
  <c r="B21" i="1"/>
  <c r="AH18" i="1"/>
  <c r="AF18" i="1"/>
  <c r="AD18" i="1"/>
  <c r="AB18" i="1"/>
  <c r="Z18" i="1"/>
  <c r="Z62" i="1" s="1"/>
  <c r="X18" i="1"/>
  <c r="V18" i="1"/>
  <c r="T18" i="1"/>
  <c r="R18" i="1"/>
  <c r="P18" i="1"/>
  <c r="Q18" i="1" s="1"/>
  <c r="L18" i="1"/>
  <c r="K18" i="1"/>
  <c r="J18" i="1"/>
  <c r="H18" i="1"/>
  <c r="F18" i="1"/>
  <c r="D18" i="1"/>
  <c r="B18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O9" i="1"/>
  <c r="O18" i="1" s="1"/>
  <c r="N9" i="1"/>
  <c r="N18" i="1" s="1"/>
  <c r="M9" i="1"/>
  <c r="M18" i="1" s="1"/>
  <c r="L9" i="1"/>
  <c r="K9" i="1"/>
  <c r="J9" i="1"/>
  <c r="I9" i="1"/>
  <c r="I18" i="1" s="1"/>
  <c r="H9" i="1"/>
  <c r="G9" i="1"/>
  <c r="G18" i="1" s="1"/>
  <c r="F9" i="1"/>
  <c r="E9" i="1"/>
  <c r="E18" i="1" s="1"/>
  <c r="D9" i="1"/>
  <c r="C9" i="1"/>
  <c r="C18" i="1" s="1"/>
  <c r="B9" i="1"/>
  <c r="AA62" i="1" l="1"/>
  <c r="AA40" i="1"/>
  <c r="AA53" i="1"/>
  <c r="AA51" i="1"/>
  <c r="AA42" i="1"/>
  <c r="AA49" i="1"/>
  <c r="AA47" i="1"/>
  <c r="AA27" i="1"/>
  <c r="AA26" i="1"/>
  <c r="AA25" i="1"/>
  <c r="AA24" i="1"/>
  <c r="AA23" i="1"/>
  <c r="AA22" i="1"/>
  <c r="AA21" i="1"/>
  <c r="AA45" i="1"/>
  <c r="AA29" i="1"/>
  <c r="AA48" i="1"/>
  <c r="AA46" i="1"/>
  <c r="AA37" i="1"/>
  <c r="AA35" i="1"/>
  <c r="AA33" i="1"/>
  <c r="AA16" i="1"/>
  <c r="AA15" i="1"/>
  <c r="AA14" i="1"/>
  <c r="AA13" i="1"/>
  <c r="AA12" i="1"/>
  <c r="AA38" i="1"/>
  <c r="AA36" i="1"/>
  <c r="AA34" i="1"/>
  <c r="AA32" i="1"/>
  <c r="AA9" i="1"/>
  <c r="AA18" i="1"/>
  <c r="AA10" i="1"/>
  <c r="AA39" i="1"/>
  <c r="AI18" i="1"/>
  <c r="AB62" i="1"/>
  <c r="AG42" i="1"/>
  <c r="Y18" i="1"/>
  <c r="D62" i="1"/>
  <c r="L62" i="1"/>
  <c r="T62" i="1"/>
  <c r="Q53" i="1"/>
  <c r="Q45" i="1"/>
  <c r="Q39" i="1"/>
  <c r="Q38" i="1"/>
  <c r="Q49" i="1"/>
  <c r="Q47" i="1"/>
  <c r="Q40" i="1"/>
  <c r="Q51" i="1"/>
  <c r="Q25" i="1"/>
  <c r="Q37" i="1"/>
  <c r="Q35" i="1"/>
  <c r="Q33" i="1"/>
  <c r="Q24" i="1"/>
  <c r="Q10" i="1"/>
  <c r="Q9" i="1"/>
  <c r="Q62" i="1"/>
  <c r="Q27" i="1"/>
  <c r="Q23" i="1"/>
  <c r="Q16" i="1"/>
  <c r="Q15" i="1"/>
  <c r="V62" i="1"/>
  <c r="AH60" i="1"/>
  <c r="AI29" i="1"/>
  <c r="B62" i="1"/>
  <c r="F62" i="1"/>
  <c r="J62" i="1"/>
  <c r="N62" i="1"/>
  <c r="R62" i="1"/>
  <c r="AG59" i="1"/>
  <c r="AF60" i="1"/>
  <c r="Y29" i="1"/>
  <c r="AD62" i="1"/>
  <c r="AE29" i="1" s="1"/>
  <c r="C62" i="1"/>
  <c r="H62" i="1"/>
  <c r="I62" i="1"/>
  <c r="M62" i="1"/>
  <c r="AG122" i="1"/>
  <c r="Q29" i="1"/>
  <c r="AG29" i="1"/>
  <c r="X62" i="1"/>
  <c r="AH122" i="1"/>
  <c r="AG180" i="1"/>
  <c r="L199" i="1"/>
  <c r="M67" i="1" s="1"/>
  <c r="AG141" i="1"/>
  <c r="G62" i="1"/>
  <c r="K62" i="1"/>
  <c r="O62" i="1"/>
  <c r="AI59" i="1"/>
  <c r="AF202" i="1"/>
  <c r="AG77" i="1" s="1"/>
  <c r="S62" i="1" l="1"/>
  <c r="S51" i="1"/>
  <c r="S49" i="1"/>
  <c r="S47" i="1"/>
  <c r="S42" i="1"/>
  <c r="S40" i="1"/>
  <c r="S45" i="1"/>
  <c r="S27" i="1"/>
  <c r="S26" i="1"/>
  <c r="S25" i="1"/>
  <c r="S24" i="1"/>
  <c r="S23" i="1"/>
  <c r="S22" i="1"/>
  <c r="S21" i="1"/>
  <c r="S38" i="1"/>
  <c r="S37" i="1"/>
  <c r="S35" i="1"/>
  <c r="S33" i="1"/>
  <c r="S39" i="1"/>
  <c r="S16" i="1"/>
  <c r="S15" i="1"/>
  <c r="S14" i="1"/>
  <c r="S13" i="1"/>
  <c r="S12" i="1"/>
  <c r="S53" i="1"/>
  <c r="S48" i="1"/>
  <c r="S46" i="1"/>
  <c r="S36" i="1"/>
  <c r="S34" i="1"/>
  <c r="S32" i="1"/>
  <c r="S9" i="1"/>
  <c r="S10" i="1"/>
  <c r="U45" i="1"/>
  <c r="U48" i="1"/>
  <c r="U46" i="1"/>
  <c r="U39" i="1"/>
  <c r="U62" i="1"/>
  <c r="U53" i="1"/>
  <c r="U51" i="1"/>
  <c r="U49" i="1"/>
  <c r="U47" i="1"/>
  <c r="U36" i="1"/>
  <c r="U34" i="1"/>
  <c r="U32" i="1"/>
  <c r="U27" i="1"/>
  <c r="U23" i="1"/>
  <c r="U26" i="1"/>
  <c r="U22" i="1"/>
  <c r="U40" i="1"/>
  <c r="U15" i="1"/>
  <c r="U14" i="1"/>
  <c r="U38" i="1"/>
  <c r="U37" i="1"/>
  <c r="U35" i="1"/>
  <c r="U33" i="1"/>
  <c r="U25" i="1"/>
  <c r="U21" i="1"/>
  <c r="U13" i="1"/>
  <c r="U10" i="1"/>
  <c r="U24" i="1"/>
  <c r="U16" i="1"/>
  <c r="U12" i="1"/>
  <c r="U9" i="1"/>
  <c r="AC49" i="1"/>
  <c r="AC47" i="1"/>
  <c r="AC40" i="1"/>
  <c r="AC62" i="1"/>
  <c r="AC45" i="1"/>
  <c r="AC53" i="1"/>
  <c r="AC48" i="1"/>
  <c r="AC46" i="1"/>
  <c r="AC42" i="1"/>
  <c r="AC37" i="1"/>
  <c r="AC35" i="1"/>
  <c r="AC33" i="1"/>
  <c r="AC25" i="1"/>
  <c r="AC38" i="1"/>
  <c r="AC24" i="1"/>
  <c r="AC39" i="1"/>
  <c r="AC36" i="1"/>
  <c r="AC34" i="1"/>
  <c r="AC32" i="1"/>
  <c r="AC27" i="1"/>
  <c r="AC23" i="1"/>
  <c r="AC26" i="1"/>
  <c r="AC21" i="1"/>
  <c r="AC16" i="1"/>
  <c r="AC12" i="1"/>
  <c r="AC9" i="1"/>
  <c r="AC14" i="1"/>
  <c r="AC51" i="1"/>
  <c r="AC22" i="1"/>
  <c r="AC15" i="1"/>
  <c r="AC13" i="1"/>
  <c r="AC10" i="1"/>
  <c r="AG88" i="1"/>
  <c r="AG152" i="1"/>
  <c r="AH202" i="1"/>
  <c r="AG174" i="1"/>
  <c r="U29" i="1"/>
  <c r="AG198" i="1"/>
  <c r="AC29" i="1"/>
  <c r="AG103" i="1"/>
  <c r="Y53" i="1"/>
  <c r="Y45" i="1"/>
  <c r="Y62" i="1"/>
  <c r="Y48" i="1"/>
  <c r="Y46" i="1"/>
  <c r="Y39" i="1"/>
  <c r="Y38" i="1"/>
  <c r="Y40" i="1"/>
  <c r="Y49" i="1"/>
  <c r="Y47" i="1"/>
  <c r="Y36" i="1"/>
  <c r="Y34" i="1"/>
  <c r="Y32" i="1"/>
  <c r="Y26" i="1"/>
  <c r="Y25" i="1"/>
  <c r="Y21" i="1"/>
  <c r="Y10" i="1"/>
  <c r="Y9" i="1"/>
  <c r="Y51" i="1"/>
  <c r="Y37" i="1"/>
  <c r="Y35" i="1"/>
  <c r="Y33" i="1"/>
  <c r="Y24" i="1"/>
  <c r="Y16" i="1"/>
  <c r="Y15" i="1"/>
  <c r="Y12" i="1"/>
  <c r="Y13" i="1"/>
  <c r="Y27" i="1"/>
  <c r="Y42" i="1"/>
  <c r="Y23" i="1"/>
  <c r="Y14" i="1"/>
  <c r="Y22" i="1"/>
  <c r="AF62" i="1"/>
  <c r="AG58" i="1" s="1"/>
  <c r="AG53" i="1"/>
  <c r="AG49" i="1"/>
  <c r="AG45" i="1"/>
  <c r="AG56" i="1"/>
  <c r="AG39" i="1"/>
  <c r="AG38" i="1"/>
  <c r="AG37" i="1"/>
  <c r="AG48" i="1"/>
  <c r="AG46" i="1"/>
  <c r="AG51" i="1"/>
  <c r="AG27" i="1"/>
  <c r="AG40" i="1"/>
  <c r="AG36" i="1"/>
  <c r="AG34" i="1"/>
  <c r="AG32" i="1"/>
  <c r="AG26" i="1"/>
  <c r="AG22" i="1"/>
  <c r="AG10" i="1"/>
  <c r="AG9" i="1"/>
  <c r="AG25" i="1"/>
  <c r="AG21" i="1"/>
  <c r="AG16" i="1"/>
  <c r="AG15" i="1"/>
  <c r="AG35" i="1"/>
  <c r="AG33" i="1"/>
  <c r="AG24" i="1"/>
  <c r="AG13" i="1"/>
  <c r="AG14" i="1"/>
  <c r="AG23" i="1"/>
  <c r="AG12" i="1"/>
  <c r="AG11" i="1"/>
  <c r="AG47" i="1"/>
  <c r="AI51" i="1"/>
  <c r="AI48" i="1"/>
  <c r="AI46" i="1"/>
  <c r="AI42" i="1"/>
  <c r="AI53" i="1"/>
  <c r="AI27" i="1"/>
  <c r="AI26" i="1"/>
  <c r="AI25" i="1"/>
  <c r="AI24" i="1"/>
  <c r="AI23" i="1"/>
  <c r="AI22" i="1"/>
  <c r="AI21" i="1"/>
  <c r="AI40" i="1"/>
  <c r="AI38" i="1"/>
  <c r="AI36" i="1"/>
  <c r="AI34" i="1"/>
  <c r="AI32" i="1"/>
  <c r="AH62" i="1"/>
  <c r="AI39" i="1"/>
  <c r="AI16" i="1"/>
  <c r="AI15" i="1"/>
  <c r="AI14" i="1"/>
  <c r="AI13" i="1"/>
  <c r="AI12" i="1"/>
  <c r="AI11" i="1"/>
  <c r="AI56" i="1"/>
  <c r="AI47" i="1"/>
  <c r="AI35" i="1"/>
  <c r="AI33" i="1"/>
  <c r="AI37" i="1"/>
  <c r="AI10" i="1"/>
  <c r="AI49" i="1"/>
  <c r="AI9" i="1"/>
  <c r="AI45" i="1"/>
  <c r="AC18" i="1"/>
  <c r="AG18" i="1"/>
  <c r="AE59" i="1"/>
  <c r="AE48" i="1"/>
  <c r="AE47" i="1"/>
  <c r="AE46" i="1"/>
  <c r="AE51" i="1"/>
  <c r="AE45" i="1"/>
  <c r="AE42" i="1"/>
  <c r="AE39" i="1"/>
  <c r="AE38" i="1"/>
  <c r="AE37" i="1"/>
  <c r="AE36" i="1"/>
  <c r="AE35" i="1"/>
  <c r="AE34" i="1"/>
  <c r="AE33" i="1"/>
  <c r="AE32" i="1"/>
  <c r="AE24" i="1"/>
  <c r="AE27" i="1"/>
  <c r="AE23" i="1"/>
  <c r="AE26" i="1"/>
  <c r="AE22" i="1"/>
  <c r="AE25" i="1"/>
  <c r="AE18" i="1"/>
  <c r="AE14" i="1"/>
  <c r="AE21" i="1"/>
  <c r="AE11" i="1"/>
  <c r="AE15" i="1"/>
  <c r="AE13" i="1"/>
  <c r="AE10" i="1"/>
  <c r="AE53" i="1"/>
  <c r="AE12" i="1"/>
  <c r="AE9" i="1"/>
  <c r="AE16" i="1"/>
  <c r="W62" i="1"/>
  <c r="W49" i="1"/>
  <c r="W48" i="1"/>
  <c r="W47" i="1"/>
  <c r="W46" i="1"/>
  <c r="W51" i="1"/>
  <c r="W42" i="1"/>
  <c r="W53" i="1"/>
  <c r="W39" i="1"/>
  <c r="W38" i="1"/>
  <c r="W37" i="1"/>
  <c r="W36" i="1"/>
  <c r="W35" i="1"/>
  <c r="W34" i="1"/>
  <c r="W33" i="1"/>
  <c r="W32" i="1"/>
  <c r="W27" i="1"/>
  <c r="W45" i="1"/>
  <c r="W26" i="1"/>
  <c r="W22" i="1"/>
  <c r="W40" i="1"/>
  <c r="W25" i="1"/>
  <c r="W21" i="1"/>
  <c r="W13" i="1"/>
  <c r="W10" i="1"/>
  <c r="W23" i="1"/>
  <c r="W24" i="1"/>
  <c r="W16" i="1"/>
  <c r="W12" i="1"/>
  <c r="W9" i="1"/>
  <c r="W29" i="1"/>
  <c r="W15" i="1"/>
  <c r="W14" i="1"/>
  <c r="AG200" i="1"/>
  <c r="AG197" i="1"/>
  <c r="AG190" i="1"/>
  <c r="AG186" i="1"/>
  <c r="AG179" i="1"/>
  <c r="AG163" i="1"/>
  <c r="AG159" i="1"/>
  <c r="AG151" i="1"/>
  <c r="AG149" i="1"/>
  <c r="AG140" i="1"/>
  <c r="AG138" i="1"/>
  <c r="AG135" i="1"/>
  <c r="AG125" i="1"/>
  <c r="AG102" i="1"/>
  <c r="AG100" i="1"/>
  <c r="AG98" i="1"/>
  <c r="AG96" i="1"/>
  <c r="AG86" i="1"/>
  <c r="AG83" i="1"/>
  <c r="AG76" i="1"/>
  <c r="AG74" i="1"/>
  <c r="AG173" i="1"/>
  <c r="AG146" i="1"/>
  <c r="AG137" i="1"/>
  <c r="AG133" i="1"/>
  <c r="AG132" i="1"/>
  <c r="AG128" i="1"/>
  <c r="AG121" i="1"/>
  <c r="AG118" i="1"/>
  <c r="AG115" i="1"/>
  <c r="AG110" i="1"/>
  <c r="AG108" i="1"/>
  <c r="AG106" i="1"/>
  <c r="AG101" i="1"/>
  <c r="AG72" i="1"/>
  <c r="AG68" i="1"/>
  <c r="AG170" i="1"/>
  <c r="AG148" i="1"/>
  <c r="AG144" i="1"/>
  <c r="AG139" i="1"/>
  <c r="AG131" i="1"/>
  <c r="AG114" i="1"/>
  <c r="AG105" i="1"/>
  <c r="AG95" i="1"/>
  <c r="AG92" i="1"/>
  <c r="AG85" i="1"/>
  <c r="AG81" i="1"/>
  <c r="AG80" i="1"/>
  <c r="AG75" i="1"/>
  <c r="AG67" i="1"/>
  <c r="AG201" i="1"/>
  <c r="AG171" i="1"/>
  <c r="AG145" i="1"/>
  <c r="AG124" i="1"/>
  <c r="AG183" i="1"/>
  <c r="AG155" i="1"/>
  <c r="AG143" i="1"/>
  <c r="AG113" i="1"/>
  <c r="AG107" i="1"/>
  <c r="AG196" i="1"/>
  <c r="AG184" i="1"/>
  <c r="AG182" i="1"/>
  <c r="AG178" i="1"/>
  <c r="AG167" i="1"/>
  <c r="AG164" i="1"/>
  <c r="AG157" i="1"/>
  <c r="AG154" i="1"/>
  <c r="AG150" i="1"/>
  <c r="AG116" i="1"/>
  <c r="AG109" i="1"/>
  <c r="AG99" i="1"/>
  <c r="AG93" i="1"/>
  <c r="AG79" i="1"/>
  <c r="AG69" i="1"/>
  <c r="AG130" i="1"/>
  <c r="AG70" i="1"/>
  <c r="AG172" i="1"/>
  <c r="AG161" i="1"/>
  <c r="AG97" i="1"/>
  <c r="AG188" i="1"/>
  <c r="AG120" i="1"/>
  <c r="AG90" i="1"/>
  <c r="AG126" i="1"/>
  <c r="U18" i="1"/>
  <c r="U42" i="1"/>
  <c r="S29" i="1"/>
  <c r="W18" i="1"/>
  <c r="S18" i="1"/>
  <c r="AI57" i="1" l="1"/>
  <c r="AI58" i="1"/>
  <c r="AI182" i="1"/>
  <c r="AI173" i="1"/>
  <c r="AI171" i="1"/>
  <c r="AI154" i="1"/>
  <c r="AI145" i="1"/>
  <c r="AI143" i="1"/>
  <c r="AI131" i="1"/>
  <c r="AI128" i="1"/>
  <c r="AI121" i="1"/>
  <c r="AI116" i="1"/>
  <c r="AI114" i="1"/>
  <c r="AI110" i="1"/>
  <c r="AI107" i="1"/>
  <c r="AI105" i="1"/>
  <c r="AI93" i="1"/>
  <c r="AI90" i="1"/>
  <c r="AI79" i="1"/>
  <c r="AI69" i="1"/>
  <c r="AI67" i="1"/>
  <c r="AI190" i="1"/>
  <c r="AI184" i="1"/>
  <c r="AI180" i="1"/>
  <c r="AI179" i="1"/>
  <c r="AI170" i="1"/>
  <c r="AI163" i="1"/>
  <c r="AI157" i="1"/>
  <c r="AI152" i="1"/>
  <c r="AI151" i="1"/>
  <c r="AI148" i="1"/>
  <c r="AI144" i="1"/>
  <c r="AI139" i="1"/>
  <c r="AI98" i="1"/>
  <c r="AI95" i="1"/>
  <c r="AI92" i="1"/>
  <c r="AI85" i="1"/>
  <c r="AI80" i="1"/>
  <c r="AI75" i="1"/>
  <c r="AI201" i="1"/>
  <c r="AI197" i="1"/>
  <c r="AI188" i="1"/>
  <c r="AI183" i="1"/>
  <c r="AI178" i="1"/>
  <c r="AI172" i="1"/>
  <c r="AI161" i="1"/>
  <c r="AI155" i="1"/>
  <c r="AI150" i="1"/>
  <c r="AI135" i="1"/>
  <c r="AI125" i="1"/>
  <c r="AI120" i="1"/>
  <c r="AI109" i="1"/>
  <c r="AI100" i="1"/>
  <c r="AI97" i="1"/>
  <c r="AI70" i="1"/>
  <c r="AI186" i="1"/>
  <c r="AI159" i="1"/>
  <c r="AI146" i="1"/>
  <c r="AI137" i="1"/>
  <c r="AI113" i="1"/>
  <c r="AI101" i="1"/>
  <c r="AI96" i="1"/>
  <c r="AI88" i="1"/>
  <c r="AI86" i="1"/>
  <c r="AI74" i="1"/>
  <c r="AI200" i="1"/>
  <c r="AI196" i="1"/>
  <c r="AI164" i="1"/>
  <c r="AI132" i="1"/>
  <c r="AI99" i="1"/>
  <c r="AI94" i="1"/>
  <c r="AI83" i="1"/>
  <c r="AI72" i="1"/>
  <c r="AI141" i="1"/>
  <c r="AI140" i="1"/>
  <c r="AI130" i="1"/>
  <c r="AI106" i="1"/>
  <c r="AI81" i="1"/>
  <c r="AI138" i="1"/>
  <c r="AI124" i="1"/>
  <c r="AI149" i="1"/>
  <c r="AI103" i="1"/>
  <c r="AI102" i="1"/>
  <c r="AI174" i="1"/>
  <c r="AI115" i="1"/>
  <c r="AI77" i="1"/>
  <c r="AI76" i="1"/>
  <c r="AI68" i="1"/>
  <c r="AI108" i="1"/>
  <c r="AI118" i="1"/>
  <c r="AI133" i="1"/>
  <c r="AI198" i="1"/>
  <c r="AI167" i="1"/>
  <c r="AI126" i="1"/>
  <c r="AI122" i="1"/>
</calcChain>
</file>

<file path=xl/sharedStrings.xml><?xml version="1.0" encoding="utf-8"?>
<sst xmlns="http://schemas.openxmlformats.org/spreadsheetml/2006/main" count="231" uniqueCount="154">
  <si>
    <t>POEs OF ALL ENROLLED STUDENTS, Fall 2014 through Fall 2018</t>
  </si>
  <si>
    <t>DETAIL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</si>
  <si>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</si>
  <si>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</si>
  <si>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</si>
  <si>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</si>
  <si>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</si>
  <si>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</si>
  <si>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</si>
  <si>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</si>
  <si>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</si>
  <si>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</si>
  <si>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</si>
  <si>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</si>
  <si>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</si>
  <si>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</si>
  <si>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</si>
  <si>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</si>
  <si>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</si>
  <si>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 xml:space="preserve"> Field</t>
  </si>
  <si>
    <t>#</t>
  </si>
  <si>
    <t>%</t>
  </si>
  <si>
    <t>SUMMARY:</t>
  </si>
  <si>
    <t>NATURAL SCIENCES</t>
  </si>
  <si>
    <t>Biology/Pre-Health</t>
  </si>
  <si>
    <t>Chemistry</t>
  </si>
  <si>
    <t>Computer Science</t>
  </si>
  <si>
    <t>Environmental Science*</t>
  </si>
  <si>
    <t>Geology</t>
  </si>
  <si>
    <t xml:space="preserve">Mathematics </t>
  </si>
  <si>
    <t>Physics/Pre-Engineering</t>
  </si>
  <si>
    <t>Natural Sciences/General</t>
  </si>
  <si>
    <t>NATURAL SCIENCES TOTAL</t>
  </si>
  <si>
    <t>SOCIAL SCIENCES</t>
  </si>
  <si>
    <t>Account'g, Business, Econ</t>
  </si>
  <si>
    <t>Education**</t>
  </si>
  <si>
    <t>Information Technology</t>
  </si>
  <si>
    <t>Politics</t>
  </si>
  <si>
    <t>Psychology</t>
  </si>
  <si>
    <t>Sociology</t>
  </si>
  <si>
    <t>Social Sciences/General</t>
  </si>
  <si>
    <t>SOCIAL SCIENCES TOTAL</t>
  </si>
  <si>
    <t>HUMANITIES</t>
  </si>
  <si>
    <t>Art</t>
  </si>
  <si>
    <t>Communication</t>
  </si>
  <si>
    <t>English</t>
  </si>
  <si>
    <t>History</t>
  </si>
  <si>
    <t>Philosophy</t>
  </si>
  <si>
    <t>Religious Studies</t>
  </si>
  <si>
    <t>Theatre</t>
  </si>
  <si>
    <t>World Languages &amp; Cultures</t>
  </si>
  <si>
    <t>Humanities/General</t>
  </si>
  <si>
    <t>HUMANITIES TOTAL</t>
  </si>
  <si>
    <t>INTERDISCIPLINARY/OTHER</t>
  </si>
  <si>
    <t>International Studies</t>
  </si>
  <si>
    <t>Environmental Studies*</t>
  </si>
  <si>
    <t>Peace &amp; Conflict Studies</t>
  </si>
  <si>
    <t>Philosophy, Politics and Econ</t>
  </si>
  <si>
    <t>Liberal Arts/General</t>
  </si>
  <si>
    <t>INTERDISC/OTHER TOTAL</t>
  </si>
  <si>
    <t>Exploratory/Non-degree</t>
  </si>
  <si>
    <t>GRADUATE PROGRAMS</t>
  </si>
  <si>
    <t>Masters of Accounting</t>
  </si>
  <si>
    <t>Non-profit Leadership</t>
  </si>
  <si>
    <t>Non-degree Masters</t>
  </si>
  <si>
    <t xml:space="preserve">GRADUATE TOTAL </t>
  </si>
  <si>
    <t xml:space="preserve">            TOTAL, ALL POES</t>
  </si>
  <si>
    <t># students with 2 programs</t>
  </si>
  <si>
    <t xml:space="preserve">            TOTAL STUDENTS</t>
  </si>
  <si>
    <t>DETAIL:</t>
  </si>
  <si>
    <t>Biology</t>
  </si>
  <si>
    <t xml:space="preserve">   Biochemistry</t>
  </si>
  <si>
    <t xml:space="preserve">   Chemistry</t>
  </si>
  <si>
    <t xml:space="preserve">   Environmental Science</t>
  </si>
  <si>
    <t xml:space="preserve">   Wildlife Conservation</t>
  </si>
  <si>
    <t xml:space="preserve">Fisheries &amp; Aquatic Sciences </t>
  </si>
  <si>
    <t>Environmental Science</t>
  </si>
  <si>
    <t>Environmental Geology</t>
  </si>
  <si>
    <t>Mathematics</t>
  </si>
  <si>
    <t xml:space="preserve">  Physics</t>
  </si>
  <si>
    <t xml:space="preserve">  Engineering Physics</t>
  </si>
  <si>
    <t>Pre-Engineering</t>
  </si>
  <si>
    <t>Physics</t>
  </si>
  <si>
    <t xml:space="preserve">   Accounting</t>
  </si>
  <si>
    <t xml:space="preserve">   Business</t>
  </si>
  <si>
    <t>Business Analytics</t>
  </si>
  <si>
    <t xml:space="preserve">   Business/IT</t>
  </si>
  <si>
    <t xml:space="preserve">   Economics</t>
  </si>
  <si>
    <t xml:space="preserve">   Entrepreneurship</t>
  </si>
  <si>
    <t xml:space="preserve">   Finance</t>
  </si>
  <si>
    <t xml:space="preserve">   Human Resources Mgmt</t>
  </si>
  <si>
    <t xml:space="preserve">   Management</t>
  </si>
  <si>
    <t xml:space="preserve">   Marketing</t>
  </si>
  <si>
    <t xml:space="preserve">   International Business</t>
  </si>
  <si>
    <t>Acct'g, Business &amp; Econ</t>
  </si>
  <si>
    <t xml:space="preserve">   Education</t>
  </si>
  <si>
    <t xml:space="preserve">   Education PreK-4</t>
  </si>
  <si>
    <t>PreK-4 Special Ed</t>
  </si>
  <si>
    <t xml:space="preserve">   Elementary Education</t>
  </si>
  <si>
    <t xml:space="preserve">     Biology Secondary Ed</t>
  </si>
  <si>
    <t xml:space="preserve">     Chemistry Secondary Ed</t>
  </si>
  <si>
    <t xml:space="preserve">     Earth &amp; Space Sci Sec Ed</t>
  </si>
  <si>
    <t xml:space="preserve">     General Science Sec Ed</t>
  </si>
  <si>
    <t xml:space="preserve">     Math Secondary Ed</t>
  </si>
  <si>
    <t xml:space="preserve">     Physics Secondary Ed</t>
  </si>
  <si>
    <t xml:space="preserve">     English Secondary Ed</t>
  </si>
  <si>
    <t xml:space="preserve">     Social Studies Secondary Ed</t>
  </si>
  <si>
    <t xml:space="preserve">     Secondary Education, Gen'l</t>
  </si>
  <si>
    <t xml:space="preserve">   Secondary Education, Total</t>
  </si>
  <si>
    <t xml:space="preserve">   French Education</t>
  </si>
  <si>
    <t xml:space="preserve">   German Education</t>
  </si>
  <si>
    <t xml:space="preserve">   Spanish Education</t>
  </si>
  <si>
    <t>Education</t>
  </si>
  <si>
    <t xml:space="preserve">   Politics</t>
  </si>
  <si>
    <t xml:space="preserve">   International Politics/Relations</t>
  </si>
  <si>
    <t xml:space="preserve">   Sociology</t>
  </si>
  <si>
    <t xml:space="preserve">   Anthropology</t>
  </si>
  <si>
    <t xml:space="preserve">   Social Work</t>
  </si>
  <si>
    <t xml:space="preserve">   Art History</t>
  </si>
  <si>
    <t xml:space="preserve"> Studio Fine Arts</t>
  </si>
  <si>
    <t>Fine Arts</t>
  </si>
  <si>
    <t xml:space="preserve">   Museum Studies</t>
  </si>
  <si>
    <t xml:space="preserve">   Communication</t>
  </si>
  <si>
    <t xml:space="preserve">   Commun &amp; Conflict Resolution</t>
  </si>
  <si>
    <t xml:space="preserve">   Health Communication</t>
  </si>
  <si>
    <t>Professional Writing</t>
  </si>
  <si>
    <t>Digital Writing</t>
  </si>
  <si>
    <t xml:space="preserve">Publishing Track </t>
  </si>
  <si>
    <t>History, Museum Studies</t>
  </si>
  <si>
    <t>Anthropology</t>
  </si>
  <si>
    <t xml:space="preserve">History </t>
  </si>
  <si>
    <t>Religion/Pre-Ministry</t>
  </si>
  <si>
    <t xml:space="preserve">   Theatre</t>
  </si>
  <si>
    <t xml:space="preserve">   Theatre Arts Production</t>
  </si>
  <si>
    <t xml:space="preserve">   Theatre Performance</t>
  </si>
  <si>
    <t>Theatre Arts Management</t>
  </si>
  <si>
    <t xml:space="preserve">   World Languages, General</t>
  </si>
  <si>
    <t xml:space="preserve">   French</t>
  </si>
  <si>
    <t xml:space="preserve">   German</t>
  </si>
  <si>
    <t xml:space="preserve">   Spanish</t>
  </si>
  <si>
    <t xml:space="preserve">   Russian</t>
  </si>
  <si>
    <t>World Languages</t>
  </si>
  <si>
    <t xml:space="preserve">   Environmental Studies</t>
  </si>
  <si>
    <t xml:space="preserve">   Environmental Economics</t>
  </si>
  <si>
    <t>Environmental Studies</t>
  </si>
  <si>
    <t xml:space="preserve">   Information Technology</t>
  </si>
  <si>
    <t>Media Arts</t>
  </si>
  <si>
    <t xml:space="preserve">Masters of Accounting </t>
  </si>
  <si>
    <t>Non Profit Leadership Masters of Arts</t>
  </si>
  <si>
    <t>Total Graduate Students</t>
  </si>
  <si>
    <t>TOTAL, ALL POEs</t>
  </si>
  <si>
    <t>Non-Degree or Partner Degree</t>
  </si>
  <si>
    <t>Exploratory</t>
  </si>
  <si>
    <t>Total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</si>
</sst>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u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rgb="FFFFCC99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rgb="FF000000"/>
      </left>
      <right style="double">
        <color rgb="FF00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medium">
        <color rgb="FF000000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1" fontId="0" fillId="0" borderId="0" xfId="0" applyNumberFormat="1" applyFont="1"/>
    <xf numFmtId="0" fontId="3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5" fillId="0" borderId="4" xfId="0" applyFont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/>
    <xf numFmtId="0" fontId="4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0" borderId="0" xfId="0" applyNumberFormat="1" applyFont="1" applyAlignment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0" fillId="0" borderId="19" xfId="0" applyNumberFormat="1" applyFont="1" applyBorder="1" applyAlignment="1"/>
    <xf numFmtId="0" fontId="8" fillId="0" borderId="20" xfId="0" applyFont="1" applyBorder="1"/>
    <xf numFmtId="0" fontId="0" fillId="0" borderId="21" xfId="0" applyFont="1" applyBorder="1"/>
    <xf numFmtId="164" fontId="0" fillId="0" borderId="22" xfId="0" applyNumberFormat="1" applyFont="1" applyBorder="1"/>
    <xf numFmtId="164" fontId="0" fillId="0" borderId="23" xfId="0" applyNumberFormat="1" applyFont="1" applyBorder="1"/>
    <xf numFmtId="0" fontId="0" fillId="0" borderId="24" xfId="0" applyFont="1" applyBorder="1"/>
    <xf numFmtId="164" fontId="0" fillId="0" borderId="25" xfId="0" applyNumberFormat="1" applyFont="1" applyBorder="1"/>
    <xf numFmtId="0" fontId="0" fillId="0" borderId="26" xfId="0" applyFont="1" applyBorder="1" applyAlignment="1"/>
    <xf numFmtId="0" fontId="0" fillId="0" borderId="27" xfId="0" applyFont="1" applyBorder="1"/>
    <xf numFmtId="0" fontId="9" fillId="0" borderId="20" xfId="0" applyFont="1" applyBorder="1"/>
    <xf numFmtId="0" fontId="0" fillId="0" borderId="28" xfId="0" applyFont="1" applyBorder="1"/>
    <xf numFmtId="164" fontId="0" fillId="0" borderId="29" xfId="0" applyNumberFormat="1" applyFont="1" applyBorder="1"/>
    <xf numFmtId="0" fontId="0" fillId="0" borderId="30" xfId="0" applyFont="1" applyBorder="1"/>
    <xf numFmtId="0" fontId="3" fillId="0" borderId="20" xfId="0" applyFont="1" applyBorder="1"/>
    <xf numFmtId="164" fontId="0" fillId="0" borderId="30" xfId="2" applyNumberFormat="1" applyFont="1" applyBorder="1"/>
    <xf numFmtId="1" fontId="0" fillId="0" borderId="0" xfId="0" applyNumberFormat="1" applyFont="1" applyFill="1" applyBorder="1" applyAlignment="1"/>
    <xf numFmtId="0" fontId="9" fillId="0" borderId="28" xfId="0" applyFont="1" applyBorder="1"/>
    <xf numFmtId="164" fontId="9" fillId="0" borderId="23" xfId="0" applyNumberFormat="1" applyFont="1" applyBorder="1"/>
    <xf numFmtId="0" fontId="9" fillId="0" borderId="0" xfId="0" applyFont="1"/>
    <xf numFmtId="164" fontId="9" fillId="0" borderId="29" xfId="0" applyNumberFormat="1" applyFont="1" applyBorder="1"/>
    <xf numFmtId="1" fontId="9" fillId="0" borderId="0" xfId="0" applyNumberFormat="1" applyFont="1"/>
    <xf numFmtId="0" fontId="5" fillId="0" borderId="0" xfId="0" applyFont="1" applyFill="1" applyBorder="1"/>
    <xf numFmtId="0" fontId="0" fillId="0" borderId="0" xfId="0" applyFont="1" applyFill="1" applyAlignment="1"/>
    <xf numFmtId="1" fontId="0" fillId="0" borderId="29" xfId="0" applyNumberFormat="1" applyFont="1" applyBorder="1"/>
    <xf numFmtId="1" fontId="0" fillId="0" borderId="0" xfId="0" applyNumberFormat="1" applyFont="1" applyBorder="1"/>
    <xf numFmtId="1" fontId="0" fillId="0" borderId="31" xfId="0" applyNumberFormat="1" applyFont="1" applyBorder="1"/>
    <xf numFmtId="0" fontId="0" fillId="0" borderId="0" xfId="0" applyFont="1" applyBorder="1" applyAlignment="1"/>
    <xf numFmtId="0" fontId="3" fillId="2" borderId="20" xfId="0" applyFont="1" applyFill="1" applyBorder="1" applyAlignment="1">
      <alignment horizontal="right"/>
    </xf>
    <xf numFmtId="0" fontId="3" fillId="2" borderId="28" xfId="0" applyFont="1" applyFill="1" applyBorder="1"/>
    <xf numFmtId="164" fontId="3" fillId="2" borderId="23" xfId="0" applyNumberFormat="1" applyFont="1" applyFill="1" applyBorder="1"/>
    <xf numFmtId="0" fontId="3" fillId="2" borderId="0" xfId="0" applyFont="1" applyFill="1" applyBorder="1"/>
    <xf numFmtId="164" fontId="3" fillId="2" borderId="29" xfId="0" applyNumberFormat="1" applyFont="1" applyFill="1" applyBorder="1"/>
    <xf numFmtId="1" fontId="3" fillId="2" borderId="0" xfId="0" applyNumberFormat="1" applyFont="1" applyFill="1" applyBorder="1"/>
    <xf numFmtId="0" fontId="7" fillId="5" borderId="0" xfId="0" applyFont="1" applyFill="1" applyBorder="1"/>
    <xf numFmtId="0" fontId="7" fillId="3" borderId="0" xfId="0" applyFont="1" applyFill="1" applyAlignment="1"/>
    <xf numFmtId="164" fontId="7" fillId="3" borderId="30" xfId="2" applyNumberFormat="1" applyFont="1" applyFill="1" applyBorder="1"/>
    <xf numFmtId="0" fontId="5" fillId="0" borderId="0" xfId="0" applyFont="1"/>
    <xf numFmtId="0" fontId="11" fillId="0" borderId="32" xfId="0" applyNumberFormat="1" applyFont="1" applyFill="1" applyBorder="1" applyAlignment="1"/>
    <xf numFmtId="164" fontId="0" fillId="0" borderId="30" xfId="2" applyNumberFormat="1" applyFont="1" applyBorder="1" applyAlignment="1"/>
    <xf numFmtId="1" fontId="0" fillId="0" borderId="0" xfId="2" applyNumberFormat="1" applyFont="1" applyFill="1" applyBorder="1" applyAlignment="1"/>
    <xf numFmtId="164" fontId="7" fillId="3" borderId="30" xfId="2" applyNumberFormat="1" applyFont="1" applyFill="1" applyBorder="1" applyAlignment="1"/>
    <xf numFmtId="0" fontId="5" fillId="0" borderId="0" xfId="0" applyFont="1" applyFill="1" applyAlignment="1"/>
    <xf numFmtId="164" fontId="5" fillId="0" borderId="30" xfId="2" applyNumberFormat="1" applyFont="1" applyBorder="1"/>
    <xf numFmtId="0" fontId="3" fillId="0" borderId="20" xfId="0" applyFont="1" applyBorder="1" applyAlignment="1">
      <alignment horizontal="right"/>
    </xf>
    <xf numFmtId="0" fontId="3" fillId="0" borderId="28" xfId="0" applyFont="1" applyBorder="1"/>
    <xf numFmtId="164" fontId="3" fillId="0" borderId="23" xfId="0" applyNumberFormat="1" applyFont="1" applyBorder="1"/>
    <xf numFmtId="0" fontId="3" fillId="0" borderId="0" xfId="0" applyFont="1"/>
    <xf numFmtId="164" fontId="3" fillId="0" borderId="29" xfId="0" applyNumberFormat="1" applyFont="1" applyBorder="1"/>
    <xf numFmtId="1" fontId="3" fillId="0" borderId="0" xfId="0" applyNumberFormat="1" applyFont="1"/>
    <xf numFmtId="0" fontId="9" fillId="5" borderId="20" xfId="0" applyFont="1" applyFill="1" applyBorder="1"/>
    <xf numFmtId="0" fontId="0" fillId="5" borderId="28" xfId="0" applyFont="1" applyFill="1" applyBorder="1"/>
    <xf numFmtId="164" fontId="0" fillId="5" borderId="23" xfId="0" applyNumberFormat="1" applyFont="1" applyFill="1" applyBorder="1"/>
    <xf numFmtId="0" fontId="0" fillId="5" borderId="0" xfId="0" applyFont="1" applyFill="1" applyBorder="1"/>
    <xf numFmtId="164" fontId="0" fillId="5" borderId="29" xfId="0" applyNumberFormat="1" applyFont="1" applyFill="1" applyBorder="1"/>
    <xf numFmtId="1" fontId="0" fillId="5" borderId="0" xfId="0" applyNumberFormat="1" applyFont="1" applyFill="1" applyBorder="1"/>
    <xf numFmtId="0" fontId="0" fillId="3" borderId="0" xfId="0" applyFont="1" applyFill="1" applyAlignment="1"/>
    <xf numFmtId="164" fontId="0" fillId="3" borderId="30" xfId="2" applyNumberFormat="1" applyFont="1" applyFill="1" applyBorder="1"/>
    <xf numFmtId="0" fontId="0" fillId="0" borderId="14" xfId="0" applyFont="1" applyBorder="1"/>
    <xf numFmtId="164" fontId="0" fillId="0" borderId="13" xfId="0" applyNumberFormat="1" applyFont="1" applyBorder="1"/>
    <xf numFmtId="0" fontId="0" fillId="0" borderId="31" xfId="0" applyFont="1" applyBorder="1"/>
    <xf numFmtId="0" fontId="3" fillId="5" borderId="20" xfId="0" applyFont="1" applyFill="1" applyBorder="1"/>
    <xf numFmtId="1" fontId="3" fillId="5" borderId="0" xfId="0" applyNumberFormat="1" applyFont="1" applyFill="1" applyBorder="1"/>
    <xf numFmtId="165" fontId="0" fillId="3" borderId="0" xfId="1" applyNumberFormat="1" applyFont="1" applyFill="1" applyBorder="1" applyAlignment="1"/>
    <xf numFmtId="165" fontId="0" fillId="3" borderId="0" xfId="1" applyNumberFormat="1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/>
    </xf>
    <xf numFmtId="0" fontId="0" fillId="0" borderId="31" xfId="0" applyFont="1" applyBorder="1" applyAlignment="1"/>
    <xf numFmtId="165" fontId="0" fillId="0" borderId="31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0" fillId="0" borderId="34" xfId="0" applyFont="1" applyBorder="1" applyAlignment="1"/>
    <xf numFmtId="164" fontId="0" fillId="0" borderId="35" xfId="2" applyNumberFormat="1" applyFont="1" applyBorder="1"/>
    <xf numFmtId="0" fontId="0" fillId="0" borderId="17" xfId="0" applyFont="1" applyBorder="1" applyAlignment="1">
      <alignment horizontal="right"/>
    </xf>
    <xf numFmtId="0" fontId="2" fillId="2" borderId="36" xfId="0" applyFont="1" applyFill="1" applyBorder="1" applyAlignment="1">
      <alignment horizontal="right"/>
    </xf>
    <xf numFmtId="0" fontId="3" fillId="2" borderId="37" xfId="0" applyFont="1" applyFill="1" applyBorder="1"/>
    <xf numFmtId="164" fontId="3" fillId="2" borderId="38" xfId="0" applyNumberFormat="1" applyFont="1" applyFill="1" applyBorder="1"/>
    <xf numFmtId="0" fontId="3" fillId="2" borderId="39" xfId="0" applyFont="1" applyFill="1" applyBorder="1"/>
    <xf numFmtId="164" fontId="3" fillId="2" borderId="40" xfId="0" applyNumberFormat="1" applyFont="1" applyFill="1" applyBorder="1"/>
    <xf numFmtId="1" fontId="3" fillId="2" borderId="41" xfId="0" applyNumberFormat="1" applyFont="1" applyFill="1" applyBorder="1"/>
    <xf numFmtId="1" fontId="7" fillId="5" borderId="41" xfId="0" applyNumberFormat="1" applyFont="1" applyFill="1" applyBorder="1"/>
    <xf numFmtId="165" fontId="7" fillId="3" borderId="42" xfId="0" applyNumberFormat="1" applyFont="1" applyFill="1" applyBorder="1" applyAlignment="1"/>
    <xf numFmtId="164" fontId="0" fillId="3" borderId="43" xfId="2" applyNumberFormat="1" applyFont="1" applyFill="1" applyBorder="1"/>
    <xf numFmtId="165" fontId="7" fillId="3" borderId="44" xfId="0" applyNumberFormat="1" applyFont="1" applyFill="1" applyBorder="1" applyAlignment="1"/>
    <xf numFmtId="0" fontId="7" fillId="0" borderId="0" xfId="0" applyFont="1"/>
    <xf numFmtId="0" fontId="8" fillId="6" borderId="2" xfId="0" applyFont="1" applyFill="1" applyBorder="1" applyAlignment="1">
      <alignment horizontal="center" vertical="center"/>
    </xf>
    <xf numFmtId="0" fontId="12" fillId="0" borderId="0" xfId="0" applyFont="1"/>
    <xf numFmtId="0" fontId="13" fillId="7" borderId="3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  <xf numFmtId="0" fontId="8" fillId="6" borderId="47" xfId="0" applyFont="1" applyFill="1" applyBorder="1" applyAlignment="1">
      <alignment horizontal="center" vertical="center"/>
    </xf>
    <xf numFmtId="1" fontId="14" fillId="7" borderId="14" xfId="0" applyNumberFormat="1" applyFont="1" applyFill="1" applyBorder="1" applyAlignment="1">
      <alignment horizontal="center"/>
    </xf>
    <xf numFmtId="0" fontId="14" fillId="7" borderId="48" xfId="0" applyFont="1" applyFill="1" applyBorder="1" applyAlignment="1">
      <alignment horizontal="center"/>
    </xf>
    <xf numFmtId="1" fontId="14" fillId="7" borderId="0" xfId="0" applyNumberFormat="1" applyFont="1" applyFill="1" applyBorder="1" applyAlignment="1">
      <alignment horizontal="center"/>
    </xf>
    <xf numFmtId="0" fontId="14" fillId="7" borderId="49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0" fillId="0" borderId="20" xfId="0" applyFont="1" applyBorder="1"/>
    <xf numFmtId="0" fontId="12" fillId="0" borderId="50" xfId="0" applyFont="1" applyBorder="1"/>
    <xf numFmtId="0" fontId="12" fillId="0" borderId="51" xfId="0" applyFont="1" applyBorder="1"/>
    <xf numFmtId="0" fontId="12" fillId="0" borderId="0" xfId="1" applyNumberFormat="1" applyFont="1"/>
    <xf numFmtId="0" fontId="12" fillId="0" borderId="27" xfId="0" applyFont="1" applyBorder="1"/>
    <xf numFmtId="0" fontId="3" fillId="8" borderId="52" xfId="0" applyFont="1" applyFill="1" applyBorder="1"/>
    <xf numFmtId="0" fontId="12" fillId="3" borderId="53" xfId="0" applyFont="1" applyFill="1" applyBorder="1"/>
    <xf numFmtId="0" fontId="12" fillId="3" borderId="54" xfId="0" applyFont="1" applyFill="1" applyBorder="1"/>
    <xf numFmtId="0" fontId="12" fillId="3" borderId="55" xfId="0" applyFont="1" applyFill="1" applyBorder="1"/>
    <xf numFmtId="0" fontId="12" fillId="3" borderId="53" xfId="1" applyNumberFormat="1" applyFont="1" applyFill="1" applyBorder="1"/>
    <xf numFmtId="0" fontId="14" fillId="3" borderId="54" xfId="0" applyFont="1" applyFill="1" applyBorder="1"/>
    <xf numFmtId="164" fontId="14" fillId="3" borderId="55" xfId="0" applyNumberFormat="1" applyFont="1" applyFill="1" applyBorder="1"/>
    <xf numFmtId="164" fontId="14" fillId="3" borderId="56" xfId="0" applyNumberFormat="1" applyFont="1" applyFill="1" applyBorder="1"/>
    <xf numFmtId="0" fontId="12" fillId="0" borderId="57" xfId="0" applyFont="1" applyBorder="1"/>
    <xf numFmtId="0" fontId="12" fillId="0" borderId="58" xfId="0" applyFont="1" applyBorder="1"/>
    <xf numFmtId="164" fontId="12" fillId="0" borderId="58" xfId="0" applyNumberFormat="1" applyFont="1" applyBorder="1"/>
    <xf numFmtId="164" fontId="12" fillId="0" borderId="30" xfId="0" applyNumberFormat="1" applyFont="1" applyBorder="1"/>
    <xf numFmtId="0" fontId="3" fillId="8" borderId="20" xfId="0" applyFont="1" applyFill="1" applyBorder="1"/>
    <xf numFmtId="0" fontId="12" fillId="3" borderId="0" xfId="0" applyFont="1" applyFill="1"/>
    <xf numFmtId="0" fontId="12" fillId="3" borderId="57" xfId="0" applyFont="1" applyFill="1" applyBorder="1"/>
    <xf numFmtId="0" fontId="12" fillId="3" borderId="58" xfId="0" applyFont="1" applyFill="1" applyBorder="1"/>
    <xf numFmtId="0" fontId="12" fillId="3" borderId="0" xfId="1" applyNumberFormat="1" applyFont="1" applyFill="1"/>
    <xf numFmtId="0" fontId="14" fillId="3" borderId="57" xfId="0" applyFont="1" applyFill="1" applyBorder="1"/>
    <xf numFmtId="164" fontId="12" fillId="3" borderId="58" xfId="0" applyNumberFormat="1" applyFont="1" applyFill="1" applyBorder="1"/>
    <xf numFmtId="164" fontId="14" fillId="3" borderId="30" xfId="0" applyNumberFormat="1" applyFont="1" applyFill="1" applyBorder="1"/>
    <xf numFmtId="0" fontId="9" fillId="0" borderId="20" xfId="0" applyFont="1" applyFill="1" applyBorder="1"/>
    <xf numFmtId="0" fontId="9" fillId="0" borderId="20" xfId="0" applyFont="1" applyFill="1" applyBorder="1" applyAlignment="1"/>
    <xf numFmtId="0" fontId="3" fillId="3" borderId="20" xfId="0" applyFont="1" applyFill="1" applyBorder="1"/>
    <xf numFmtId="0" fontId="3" fillId="0" borderId="20" xfId="0" applyFont="1" applyFill="1" applyBorder="1"/>
    <xf numFmtId="0" fontId="0" fillId="0" borderId="20" xfId="0" applyFont="1" applyFill="1" applyBorder="1"/>
    <xf numFmtId="0" fontId="10" fillId="0" borderId="20" xfId="0" applyFont="1" applyBorder="1"/>
    <xf numFmtId="0" fontId="9" fillId="0" borderId="20" xfId="0" applyFont="1" applyBorder="1" applyAlignment="1"/>
    <xf numFmtId="0" fontId="0" fillId="6" borderId="20" xfId="0" applyFont="1" applyFill="1" applyBorder="1"/>
    <xf numFmtId="0" fontId="12" fillId="6" borderId="0" xfId="0" applyFont="1" applyFill="1"/>
    <xf numFmtId="0" fontId="12" fillId="6" borderId="57" xfId="0" applyFont="1" applyFill="1" applyBorder="1"/>
    <xf numFmtId="0" fontId="12" fillId="6" borderId="58" xfId="0" applyFont="1" applyFill="1" applyBorder="1"/>
    <xf numFmtId="0" fontId="12" fillId="6" borderId="0" xfId="1" applyNumberFormat="1" applyFont="1" applyFill="1"/>
    <xf numFmtId="164" fontId="12" fillId="6" borderId="58" xfId="0" applyNumberFormat="1" applyFont="1" applyFill="1" applyBorder="1"/>
    <xf numFmtId="164" fontId="12" fillId="6" borderId="30" xfId="0" applyNumberFormat="1" applyFont="1" applyFill="1" applyBorder="1"/>
    <xf numFmtId="0" fontId="9" fillId="0" borderId="20" xfId="0" applyFont="1" applyBorder="1" applyAlignment="1">
      <alignment horizontal="right"/>
    </xf>
    <xf numFmtId="0" fontId="0" fillId="9" borderId="20" xfId="0" applyFont="1" applyFill="1" applyBorder="1"/>
    <xf numFmtId="0" fontId="0" fillId="0" borderId="11" xfId="0" applyFont="1" applyFill="1" applyBorder="1"/>
    <xf numFmtId="0" fontId="12" fillId="0" borderId="18" xfId="0" applyFont="1" applyBorder="1"/>
    <xf numFmtId="0" fontId="12" fillId="0" borderId="59" xfId="0" applyFont="1" applyBorder="1"/>
    <xf numFmtId="0" fontId="12" fillId="0" borderId="60" xfId="0" applyFont="1" applyBorder="1"/>
    <xf numFmtId="0" fontId="12" fillId="0" borderId="18" xfId="1" applyNumberFormat="1" applyFont="1" applyBorder="1"/>
    <xf numFmtId="164" fontId="12" fillId="0" borderId="60" xfId="0" applyNumberFormat="1" applyFont="1" applyBorder="1"/>
    <xf numFmtId="164" fontId="12" fillId="0" borderId="35" xfId="0" applyNumberFormat="1" applyFont="1" applyBorder="1"/>
    <xf numFmtId="0" fontId="3" fillId="4" borderId="20" xfId="0" applyFont="1" applyFill="1" applyBorder="1"/>
    <xf numFmtId="0" fontId="0" fillId="0" borderId="47" xfId="0" applyFont="1" applyBorder="1"/>
    <xf numFmtId="0" fontId="9" fillId="0" borderId="20" xfId="0" applyFont="1" applyBorder="1" applyAlignment="1">
      <alignment horizontal="left" vertical="top"/>
    </xf>
    <xf numFmtId="0" fontId="0" fillId="0" borderId="11" xfId="0" applyFont="1" applyBorder="1"/>
    <xf numFmtId="0" fontId="12" fillId="0" borderId="61" xfId="0" applyFont="1" applyBorder="1"/>
    <xf numFmtId="164" fontId="12" fillId="3" borderId="30" xfId="0" applyNumberFormat="1" applyFont="1" applyFill="1" applyBorder="1"/>
    <xf numFmtId="0" fontId="3" fillId="10" borderId="20" xfId="0" applyFont="1" applyFill="1" applyBorder="1"/>
    <xf numFmtId="0" fontId="12" fillId="10" borderId="0" xfId="0" applyFont="1" applyFill="1"/>
    <xf numFmtId="0" fontId="12" fillId="10" borderId="57" xfId="0" applyFont="1" applyFill="1" applyBorder="1"/>
    <xf numFmtId="0" fontId="12" fillId="10" borderId="58" xfId="0" applyFont="1" applyFill="1" applyBorder="1"/>
    <xf numFmtId="0" fontId="12" fillId="10" borderId="0" xfId="1" applyNumberFormat="1" applyFont="1" applyFill="1"/>
    <xf numFmtId="0" fontId="14" fillId="10" borderId="57" xfId="0" applyFont="1" applyFill="1" applyBorder="1"/>
    <xf numFmtId="164" fontId="12" fillId="10" borderId="58" xfId="0" applyNumberFormat="1" applyFont="1" applyFill="1" applyBorder="1"/>
    <xf numFmtId="164" fontId="12" fillId="10" borderId="30" xfId="0" applyNumberFormat="1" applyFont="1" applyFill="1" applyBorder="1"/>
    <xf numFmtId="0" fontId="7" fillId="0" borderId="0" xfId="0" applyFont="1" applyAlignment="1">
      <alignment horizontal="left"/>
    </xf>
    <xf numFmtId="0" fontId="7" fillId="3" borderId="0" xfId="0" applyFont="1" applyFill="1" applyBorder="1" applyAlignment="1">
      <alignment horizontal="left"/>
    </xf>
    <xf numFmtId="0" fontId="12" fillId="3" borderId="62" xfId="0" applyFont="1" applyFill="1" applyBorder="1"/>
    <xf numFmtId="0" fontId="12" fillId="3" borderId="63" xfId="0" applyFont="1" applyFill="1" applyBorder="1"/>
    <xf numFmtId="0" fontId="12" fillId="3" borderId="64" xfId="0" applyFont="1" applyFill="1" applyBorder="1"/>
    <xf numFmtId="0" fontId="12" fillId="3" borderId="62" xfId="1" applyNumberFormat="1" applyFont="1" applyFill="1" applyBorder="1"/>
    <xf numFmtId="0" fontId="14" fillId="3" borderId="63" xfId="0" applyFont="1" applyFill="1" applyBorder="1"/>
    <xf numFmtId="164" fontId="12" fillId="3" borderId="64" xfId="0" applyNumberFormat="1" applyFont="1" applyFill="1" applyBorder="1"/>
    <xf numFmtId="0" fontId="12" fillId="3" borderId="18" xfId="0" applyFont="1" applyFill="1" applyBorder="1"/>
    <xf numFmtId="0" fontId="12" fillId="3" borderId="59" xfId="0" applyFont="1" applyFill="1" applyBorder="1"/>
    <xf numFmtId="0" fontId="12" fillId="3" borderId="60" xfId="0" applyFont="1" applyFill="1" applyBorder="1"/>
    <xf numFmtId="0" fontId="12" fillId="3" borderId="18" xfId="1" applyNumberFormat="1" applyFont="1" applyFill="1" applyBorder="1"/>
    <xf numFmtId="0" fontId="14" fillId="3" borderId="59" xfId="0" applyFont="1" applyFill="1" applyBorder="1"/>
    <xf numFmtId="164" fontId="14" fillId="3" borderId="35" xfId="0" applyNumberFormat="1" applyFont="1" applyFill="1" applyBorder="1"/>
    <xf numFmtId="0" fontId="3" fillId="2" borderId="65" xfId="0" applyFont="1" applyFill="1" applyBorder="1" applyAlignment="1">
      <alignment horizontal="right"/>
    </xf>
    <xf numFmtId="0" fontId="12" fillId="3" borderId="59" xfId="1" applyNumberFormat="1" applyFont="1" applyFill="1" applyBorder="1"/>
    <xf numFmtId="164" fontId="12" fillId="3" borderId="60" xfId="0" applyNumberFormat="1" applyFont="1" applyFill="1" applyBorder="1"/>
    <xf numFmtId="0" fontId="12" fillId="3" borderId="66" xfId="0" applyFont="1" applyFill="1" applyBorder="1"/>
    <xf numFmtId="164" fontId="12" fillId="3" borderId="35" xfId="0" applyNumberFormat="1" applyFont="1" applyFill="1" applyBorder="1"/>
    <xf numFmtId="0" fontId="7" fillId="6" borderId="0" xfId="0" applyFont="1" applyFill="1"/>
    <xf numFmtId="0" fontId="0" fillId="6" borderId="0" xfId="0" applyFont="1" applyFill="1"/>
    <xf numFmtId="0" fontId="0" fillId="6" borderId="0" xfId="0" applyFont="1" applyFill="1" applyAlignment="1"/>
    <xf numFmtId="0" fontId="12" fillId="6" borderId="51" xfId="0" applyFont="1" applyFill="1" applyBorder="1"/>
    <xf numFmtId="164" fontId="12" fillId="6" borderId="51" xfId="0" applyNumberFormat="1" applyFont="1" applyFill="1" applyBorder="1"/>
    <xf numFmtId="0" fontId="7" fillId="3" borderId="62" xfId="0" applyFont="1" applyFill="1" applyBorder="1"/>
    <xf numFmtId="0" fontId="0" fillId="3" borderId="62" xfId="0" applyFont="1" applyFill="1" applyBorder="1"/>
    <xf numFmtId="0" fontId="0" fillId="3" borderId="62" xfId="0" applyFont="1" applyFill="1" applyBorder="1" applyAlignment="1"/>
    <xf numFmtId="0" fontId="14" fillId="3" borderId="62" xfId="0" applyFont="1" applyFill="1" applyBorder="1"/>
    <xf numFmtId="0" fontId="14" fillId="3" borderId="64" xfId="0" applyFont="1" applyFill="1" applyBorder="1"/>
    <xf numFmtId="0" fontId="12" fillId="3" borderId="67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2"/>
  <sheetViews>
    <sheetView tabSelected="1" topLeftCell="A188" workbookViewId="0">
      <selection activeCell="AM21" sqref="AM21"/>
    </sheetView>
  </sheetViews>
  <sheetFormatPr defaultColWidth="15.140625" defaultRowHeight="15" x14ac:dyDescent="0.25"/>
  <cols>
    <col min="1" max="1" width="33.7109375" style="4" customWidth="1"/>
    <col min="2" max="14" width="0" style="4" hidden="1" customWidth="1"/>
    <col min="15" max="15" width="5.42578125" style="4" hidden="1" customWidth="1"/>
    <col min="16" max="19" width="0" style="4" hidden="1" customWidth="1"/>
    <col min="20" max="25" width="7.42578125" style="4" hidden="1" customWidth="1"/>
    <col min="26" max="26" width="6.7109375" style="4" customWidth="1"/>
    <col min="27" max="30" width="7.42578125" style="4" customWidth="1"/>
    <col min="31" max="31" width="9" style="4" customWidth="1"/>
    <col min="32" max="32" width="8.140625" style="4" customWidth="1"/>
    <col min="33" max="33" width="9.140625" style="4" customWidth="1"/>
    <col min="34" max="35" width="9.42578125" style="4" customWidth="1"/>
    <col min="36" max="16384" width="15.140625" style="4"/>
  </cols>
  <sheetData>
    <row r="1" spans="1:36" ht="15.7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3"/>
      <c r="Q1" s="2"/>
      <c r="R1" s="3"/>
      <c r="S1" s="2"/>
      <c r="T1" s="3"/>
      <c r="U1" s="3"/>
      <c r="V1" s="3"/>
      <c r="W1" s="2"/>
      <c r="X1" s="3"/>
      <c r="Y1" s="2"/>
      <c r="AD1" s="5"/>
      <c r="AE1" s="6"/>
      <c r="AF1" s="6"/>
    </row>
    <row r="2" spans="1:36" ht="15.75" hidden="1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"/>
      <c r="O2" s="2"/>
      <c r="P2" s="3"/>
      <c r="Q2" s="2"/>
      <c r="R2" s="3"/>
      <c r="S2" s="2"/>
      <c r="T2" s="3"/>
      <c r="U2" s="2"/>
      <c r="V2" s="3"/>
      <c r="W2" s="2"/>
      <c r="X2" s="3"/>
      <c r="Y2" s="2"/>
      <c r="AE2" s="6"/>
      <c r="AF2" s="6"/>
    </row>
    <row r="3" spans="1:36" ht="15.75" hidden="1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9"/>
      <c r="Q3" s="6"/>
      <c r="R3" s="9"/>
      <c r="S3" s="6"/>
      <c r="T3" s="9"/>
      <c r="V3" s="9"/>
      <c r="X3" s="9"/>
      <c r="AE3" s="6"/>
      <c r="AF3" s="6"/>
    </row>
    <row r="4" spans="1:36" x14ac:dyDescent="0.25">
      <c r="A4" s="10"/>
      <c r="B4" s="11" t="s">
        <v>2</v>
      </c>
      <c r="C4" s="12"/>
      <c r="D4" s="13" t="s">
        <v>3</v>
      </c>
      <c r="E4" s="12"/>
      <c r="F4" s="13" t="s">
        <v>4</v>
      </c>
      <c r="G4" s="12"/>
      <c r="H4" s="14" t="s">
        <v>5</v>
      </c>
      <c r="I4" s="12"/>
      <c r="J4" s="13" t="s">
        <v>6</v>
      </c>
      <c r="K4" s="15"/>
      <c r="L4" s="13" t="s">
        <v>7</v>
      </c>
      <c r="M4" s="15"/>
      <c r="N4" s="16" t="s">
        <v>8</v>
      </c>
      <c r="O4" s="15"/>
      <c r="P4" s="16" t="s">
        <v>9</v>
      </c>
      <c r="Q4" s="15"/>
      <c r="R4" s="16" t="s">
        <v>10</v>
      </c>
      <c r="S4" s="15"/>
      <c r="T4" s="16" t="s">
        <v>11</v>
      </c>
      <c r="U4" s="15"/>
      <c r="V4" s="16" t="s">
        <v>12</v>
      </c>
      <c r="W4" s="15"/>
      <c r="X4" s="16" t="s">
        <v>13</v>
      </c>
      <c r="Y4" s="15"/>
      <c r="Z4" s="16" t="s">
        <v>14</v>
      </c>
      <c r="AA4" s="15"/>
      <c r="AB4" s="16" t="s">
        <v>15</v>
      </c>
      <c r="AC4" s="15"/>
      <c r="AD4" s="17" t="s">
        <v>16</v>
      </c>
      <c r="AE4" s="18"/>
      <c r="AF4" s="17" t="s">
        <v>17</v>
      </c>
      <c r="AG4" s="18"/>
      <c r="AH4" s="17" t="s">
        <v>18</v>
      </c>
      <c r="AI4" s="18"/>
      <c r="AJ4" s="19"/>
    </row>
    <row r="5" spans="1:36" ht="15.75" customHeight="1" thickBot="1" x14ac:dyDescent="0.3">
      <c r="A5" s="20" t="s">
        <v>19</v>
      </c>
      <c r="B5" s="21" t="s">
        <v>20</v>
      </c>
      <c r="C5" s="22" t="s">
        <v>21</v>
      </c>
      <c r="D5" s="23" t="s">
        <v>20</v>
      </c>
      <c r="E5" s="22" t="s">
        <v>21</v>
      </c>
      <c r="F5" s="23" t="s">
        <v>20</v>
      </c>
      <c r="G5" s="22" t="s">
        <v>21</v>
      </c>
      <c r="H5" s="23" t="s">
        <v>20</v>
      </c>
      <c r="I5" s="22" t="s">
        <v>21</v>
      </c>
      <c r="J5" s="23" t="s">
        <v>20</v>
      </c>
      <c r="K5" s="24" t="s">
        <v>21</v>
      </c>
      <c r="L5" s="23" t="s">
        <v>20</v>
      </c>
      <c r="M5" s="24" t="s">
        <v>21</v>
      </c>
      <c r="N5" s="23" t="s">
        <v>20</v>
      </c>
      <c r="O5" s="24" t="s">
        <v>21</v>
      </c>
      <c r="P5" s="25" t="s">
        <v>20</v>
      </c>
      <c r="Q5" s="24" t="s">
        <v>21</v>
      </c>
      <c r="R5" s="25" t="s">
        <v>20</v>
      </c>
      <c r="S5" s="24" t="s">
        <v>21</v>
      </c>
      <c r="T5" s="25" t="s">
        <v>20</v>
      </c>
      <c r="U5" s="24" t="s">
        <v>21</v>
      </c>
      <c r="V5" s="25" t="s">
        <v>20</v>
      </c>
      <c r="W5" s="24" t="s">
        <v>21</v>
      </c>
      <c r="X5" s="25" t="s">
        <v>20</v>
      </c>
      <c r="Y5" s="24" t="s">
        <v>21</v>
      </c>
      <c r="Z5" s="25" t="s">
        <v>20</v>
      </c>
      <c r="AA5" s="24" t="s">
        <v>21</v>
      </c>
      <c r="AB5" s="25" t="s">
        <v>20</v>
      </c>
      <c r="AC5" s="24" t="s">
        <v>21</v>
      </c>
      <c r="AD5" s="26" t="s">
        <v>20</v>
      </c>
      <c r="AE5" s="27" t="s">
        <v>21</v>
      </c>
      <c r="AF5" s="28" t="s">
        <v>20</v>
      </c>
      <c r="AG5" s="29" t="s">
        <v>21</v>
      </c>
      <c r="AH5" s="28" t="s">
        <v>20</v>
      </c>
      <c r="AI5" s="29" t="s">
        <v>21</v>
      </c>
      <c r="AJ5" s="30"/>
    </row>
    <row r="6" spans="1:36" ht="16.5" customHeight="1" thickTop="1" x14ac:dyDescent="0.25">
      <c r="A6" s="31" t="s">
        <v>22</v>
      </c>
      <c r="B6" s="32"/>
      <c r="C6" s="33"/>
      <c r="D6" s="6"/>
      <c r="E6" s="34"/>
      <c r="F6" s="35"/>
      <c r="G6" s="33"/>
      <c r="H6" s="6"/>
      <c r="I6" s="34"/>
      <c r="J6" s="35"/>
      <c r="K6" s="36"/>
      <c r="L6" s="35"/>
      <c r="M6" s="36"/>
      <c r="N6" s="35"/>
      <c r="O6" s="36"/>
      <c r="P6" s="9"/>
      <c r="Q6" s="36"/>
      <c r="R6" s="9"/>
      <c r="S6" s="36"/>
      <c r="T6" s="9"/>
      <c r="U6" s="36"/>
      <c r="V6" s="9"/>
      <c r="W6" s="36"/>
      <c r="X6" s="9"/>
      <c r="Y6" s="36"/>
      <c r="Z6" s="9"/>
      <c r="AA6" s="36"/>
      <c r="AB6" s="9"/>
      <c r="AC6" s="36"/>
      <c r="AD6" s="37"/>
      <c r="AE6" s="38"/>
      <c r="AF6" s="37"/>
      <c r="AG6" s="38"/>
      <c r="AH6" s="37"/>
      <c r="AI6" s="38"/>
      <c r="AJ6" s="19"/>
    </row>
    <row r="7" spans="1:36" hidden="1" x14ac:dyDescent="0.25">
      <c r="A7" s="39"/>
      <c r="B7" s="40"/>
      <c r="C7" s="34"/>
      <c r="D7" s="6"/>
      <c r="E7" s="34"/>
      <c r="F7" s="6"/>
      <c r="G7" s="34"/>
      <c r="H7" s="6"/>
      <c r="I7" s="34"/>
      <c r="J7" s="6"/>
      <c r="K7" s="41"/>
      <c r="L7" s="6"/>
      <c r="M7" s="41"/>
      <c r="N7" s="6"/>
      <c r="O7" s="41"/>
      <c r="P7" s="9"/>
      <c r="Q7" s="41"/>
      <c r="R7" s="9"/>
      <c r="S7" s="41"/>
      <c r="T7" s="9"/>
      <c r="U7" s="41"/>
      <c r="V7" s="9"/>
      <c r="W7" s="41"/>
      <c r="X7" s="9"/>
      <c r="Y7" s="41"/>
      <c r="Z7" s="9"/>
      <c r="AA7" s="41"/>
      <c r="AB7" s="9"/>
      <c r="AC7" s="41"/>
      <c r="AE7" s="42"/>
      <c r="AG7" s="42"/>
      <c r="AI7" s="42"/>
      <c r="AJ7" s="19"/>
    </row>
    <row r="8" spans="1:36" x14ac:dyDescent="0.25">
      <c r="A8" s="43" t="s">
        <v>23</v>
      </c>
      <c r="B8" s="40"/>
      <c r="C8" s="34"/>
      <c r="D8" s="6"/>
      <c r="E8" s="34"/>
      <c r="F8" s="6"/>
      <c r="G8" s="34"/>
      <c r="H8" s="6"/>
      <c r="I8" s="34"/>
      <c r="J8" s="6"/>
      <c r="K8" s="41"/>
      <c r="L8" s="6"/>
      <c r="M8" s="41"/>
      <c r="N8" s="6"/>
      <c r="O8" s="41"/>
      <c r="P8" s="9"/>
      <c r="Q8" s="41"/>
      <c r="R8" s="9"/>
      <c r="S8" s="41"/>
      <c r="T8" s="9"/>
      <c r="U8" s="41"/>
      <c r="V8" s="9"/>
      <c r="W8" s="41"/>
      <c r="X8" s="9"/>
      <c r="Y8" s="41"/>
      <c r="Z8" s="9"/>
      <c r="AA8" s="41"/>
      <c r="AB8" s="9"/>
      <c r="AC8" s="41"/>
      <c r="AE8" s="42"/>
      <c r="AG8" s="42"/>
      <c r="AI8" s="42"/>
      <c r="AJ8" s="19"/>
    </row>
    <row r="9" spans="1:36" x14ac:dyDescent="0.25">
      <c r="A9" s="39" t="s">
        <v>24</v>
      </c>
      <c r="B9" s="40" t="e">
        <f>#REF!</f>
        <v>#REF!</v>
      </c>
      <c r="C9" s="34" t="e">
        <f>#REF!</f>
        <v>#REF!</v>
      </c>
      <c r="D9" s="6" t="e">
        <f>#REF!</f>
        <v>#REF!</v>
      </c>
      <c r="E9" s="34" t="e">
        <f>#REF!</f>
        <v>#REF!</v>
      </c>
      <c r="F9" s="6" t="e">
        <f>#REF!</f>
        <v>#REF!</v>
      </c>
      <c r="G9" s="34" t="e">
        <f>#REF!</f>
        <v>#REF!</v>
      </c>
      <c r="H9" s="6" t="e">
        <f>#REF!</f>
        <v>#REF!</v>
      </c>
      <c r="I9" s="34" t="e">
        <f>#REF!</f>
        <v>#REF!</v>
      </c>
      <c r="J9" s="6" t="e">
        <f>#REF!</f>
        <v>#REF!</v>
      </c>
      <c r="K9" s="41" t="e">
        <f>#REF!</f>
        <v>#REF!</v>
      </c>
      <c r="L9" s="6" t="e">
        <f>#REF!</f>
        <v>#REF!</v>
      </c>
      <c r="M9" s="41" t="e">
        <f>#REF!</f>
        <v>#REF!</v>
      </c>
      <c r="N9" s="6" t="e">
        <f>#REF!</f>
        <v>#REF!</v>
      </c>
      <c r="O9" s="41" t="e">
        <f>#REF!</f>
        <v>#REF!</v>
      </c>
      <c r="P9" s="9">
        <v>309</v>
      </c>
      <c r="Q9" s="41">
        <f>P9/P$62</f>
        <v>0.20169712793733682</v>
      </c>
      <c r="R9" s="9">
        <v>297</v>
      </c>
      <c r="S9" s="41">
        <f>R9/R$62</f>
        <v>0.1864406779661017</v>
      </c>
      <c r="T9" s="9">
        <v>289</v>
      </c>
      <c r="U9" s="41">
        <f>T9/T$62</f>
        <v>0.17850525015441632</v>
      </c>
      <c r="V9" s="9">
        <v>275</v>
      </c>
      <c r="W9" s="41">
        <f>V9/V$62</f>
        <v>0.1757188498402556</v>
      </c>
      <c r="X9" s="9">
        <v>284</v>
      </c>
      <c r="Y9" s="41">
        <f>X9/X$62</f>
        <v>0.17370030581039755</v>
      </c>
      <c r="Z9" s="6">
        <v>312</v>
      </c>
      <c r="AA9" s="41">
        <f>Z9/Z$62</f>
        <v>0.19117647058823528</v>
      </c>
      <c r="AB9" s="9">
        <v>297</v>
      </c>
      <c r="AC9" s="41">
        <f>AB9/AB62</f>
        <v>0.18761844598862917</v>
      </c>
      <c r="AD9" s="4">
        <v>287</v>
      </c>
      <c r="AE9" s="44">
        <f>AD9/AD62</f>
        <v>0.182453909726637</v>
      </c>
      <c r="AF9" s="4">
        <v>264</v>
      </c>
      <c r="AG9" s="44">
        <f>AF9/AF$60</f>
        <v>0.17357001972386588</v>
      </c>
      <c r="AH9" s="4">
        <v>236</v>
      </c>
      <c r="AI9" s="44">
        <f>AH9/AH$60</f>
        <v>0.16287094547964112</v>
      </c>
      <c r="AJ9" s="19"/>
    </row>
    <row r="10" spans="1:36" x14ac:dyDescent="0.25">
      <c r="A10" s="39" t="s">
        <v>25</v>
      </c>
      <c r="B10" s="40" t="e">
        <f>#REF!</f>
        <v>#REF!</v>
      </c>
      <c r="C10" s="34" t="e">
        <f>#REF!</f>
        <v>#REF!</v>
      </c>
      <c r="D10" s="6" t="e">
        <f>#REF!</f>
        <v>#REF!</v>
      </c>
      <c r="E10" s="34" t="e">
        <f>#REF!</f>
        <v>#REF!</v>
      </c>
      <c r="F10" s="6" t="e">
        <f>#REF!</f>
        <v>#REF!</v>
      </c>
      <c r="G10" s="34" t="e">
        <f>#REF!</f>
        <v>#REF!</v>
      </c>
      <c r="H10" s="6" t="e">
        <f>#REF!</f>
        <v>#REF!</v>
      </c>
      <c r="I10" s="34" t="e">
        <f>#REF!</f>
        <v>#REF!</v>
      </c>
      <c r="J10" s="6" t="e">
        <f>#REF!</f>
        <v>#REF!</v>
      </c>
      <c r="K10" s="41" t="e">
        <f>#REF!</f>
        <v>#REF!</v>
      </c>
      <c r="L10" s="6" t="e">
        <f>#REF!</f>
        <v>#REF!</v>
      </c>
      <c r="M10" s="41" t="e">
        <f>#REF!</f>
        <v>#REF!</v>
      </c>
      <c r="N10" s="6" t="e">
        <f>#REF!</f>
        <v>#REF!</v>
      </c>
      <c r="O10" s="41" t="e">
        <f>#REF!</f>
        <v>#REF!</v>
      </c>
      <c r="P10" s="9">
        <v>79</v>
      </c>
      <c r="Q10" s="41">
        <f>P10/P$62</f>
        <v>5.1566579634464753E-2</v>
      </c>
      <c r="R10" s="9">
        <v>77</v>
      </c>
      <c r="S10" s="41">
        <f>R10/R$62</f>
        <v>4.8336472065285623E-2</v>
      </c>
      <c r="T10" s="9">
        <v>90</v>
      </c>
      <c r="U10" s="41">
        <f>T10/T$62</f>
        <v>5.5589870290302656E-2</v>
      </c>
      <c r="V10" s="9">
        <v>101</v>
      </c>
      <c r="W10" s="41">
        <f>V10/V$62</f>
        <v>6.4536741214057503E-2</v>
      </c>
      <c r="X10" s="9">
        <v>102</v>
      </c>
      <c r="Y10" s="41">
        <f>X10/X$62</f>
        <v>6.2385321100917435E-2</v>
      </c>
      <c r="Z10" s="6">
        <v>100</v>
      </c>
      <c r="AA10" s="41">
        <f>Z10/Z$62</f>
        <v>6.1274509803921566E-2</v>
      </c>
      <c r="AB10" s="9">
        <v>87</v>
      </c>
      <c r="AC10" s="41">
        <f>AB10/AB62</f>
        <v>5.4958938723941884E-2</v>
      </c>
      <c r="AD10" s="4">
        <v>84</v>
      </c>
      <c r="AE10" s="44">
        <f>AD10/AD62</f>
        <v>5.3401144310235217E-2</v>
      </c>
      <c r="AF10" s="4">
        <v>92</v>
      </c>
      <c r="AG10" s="44">
        <f t="shared" ref="AG10:AG16" si="0">AF10/AF$60</f>
        <v>6.0486522024983565E-2</v>
      </c>
      <c r="AH10" s="4">
        <v>97</v>
      </c>
      <c r="AI10" s="44">
        <f t="shared" ref="AI10:AI16" si="1">AH10/AH$60</f>
        <v>6.694271911663216E-2</v>
      </c>
      <c r="AJ10" s="19"/>
    </row>
    <row r="11" spans="1:36" x14ac:dyDescent="0.25">
      <c r="A11" s="39" t="s">
        <v>26</v>
      </c>
      <c r="B11" s="40">
        <v>32</v>
      </c>
      <c r="C11" s="34">
        <v>2.379182156133829E-2</v>
      </c>
      <c r="D11" s="6">
        <v>29</v>
      </c>
      <c r="E11" s="34">
        <v>2.0773638968481375E-2</v>
      </c>
      <c r="F11" s="6">
        <v>26</v>
      </c>
      <c r="G11" s="34">
        <v>1.8220042046250877E-2</v>
      </c>
      <c r="H11" s="6">
        <v>26</v>
      </c>
      <c r="I11" s="34">
        <v>1.7943409247757072E-2</v>
      </c>
      <c r="J11" s="6">
        <v>30</v>
      </c>
      <c r="K11" s="41">
        <v>2.0547945205479451E-2</v>
      </c>
      <c r="L11" s="6">
        <v>22</v>
      </c>
      <c r="M11" s="41">
        <v>1.4608233731739707E-2</v>
      </c>
      <c r="N11" s="6">
        <v>14</v>
      </c>
      <c r="O11" s="41">
        <v>9.1923834537097834E-3</v>
      </c>
      <c r="P11" s="9">
        <v>13</v>
      </c>
      <c r="Q11" s="41">
        <v>8.4142394822006479E-3</v>
      </c>
      <c r="R11" s="9">
        <v>21</v>
      </c>
      <c r="S11" s="41">
        <v>1.3011152416356878E-2</v>
      </c>
      <c r="T11" s="9">
        <v>16</v>
      </c>
      <c r="U11" s="41">
        <v>1.3011152416356878E-2</v>
      </c>
      <c r="V11" s="9">
        <v>22</v>
      </c>
      <c r="W11" s="41">
        <v>1.3011152416356878E-2</v>
      </c>
      <c r="X11" s="9">
        <v>22</v>
      </c>
      <c r="Y11" s="41">
        <v>1.3011152416356878E-2</v>
      </c>
      <c r="Z11" s="9">
        <v>28</v>
      </c>
      <c r="AA11" s="41">
        <v>1.3011152416356878E-2</v>
      </c>
      <c r="AB11" s="9">
        <v>24</v>
      </c>
      <c r="AC11" s="41">
        <v>1.30111524163569E-2</v>
      </c>
      <c r="AD11" s="45">
        <v>26</v>
      </c>
      <c r="AE11" s="44">
        <f>AD11/AD62</f>
        <v>1.6528925619834711E-2</v>
      </c>
      <c r="AF11" s="45">
        <v>37</v>
      </c>
      <c r="AG11" s="44">
        <f t="shared" si="0"/>
        <v>2.4326101249178174E-2</v>
      </c>
      <c r="AH11" s="45">
        <v>45</v>
      </c>
      <c r="AI11" s="44">
        <f t="shared" si="1"/>
        <v>3.1055900621118012E-2</v>
      </c>
      <c r="AJ11" s="19"/>
    </row>
    <row r="12" spans="1:36" x14ac:dyDescent="0.25">
      <c r="A12" s="39" t="s">
        <v>27</v>
      </c>
      <c r="B12" s="46" t="e">
        <f>#REF!+#REF!</f>
        <v>#REF!</v>
      </c>
      <c r="C12" s="47" t="e">
        <f>#REF!+#REF!</f>
        <v>#REF!</v>
      </c>
      <c r="D12" s="48" t="e">
        <f>#REF!+#REF!</f>
        <v>#REF!</v>
      </c>
      <c r="E12" s="47" t="e">
        <f>#REF!+#REF!</f>
        <v>#REF!</v>
      </c>
      <c r="F12" s="48" t="e">
        <f>#REF!+#REF!</f>
        <v>#REF!</v>
      </c>
      <c r="G12" s="47" t="e">
        <f>#REF!+#REF!</f>
        <v>#REF!</v>
      </c>
      <c r="H12" s="48" t="e">
        <f>#REF!+#REF!</f>
        <v>#REF!</v>
      </c>
      <c r="I12" s="47" t="e">
        <f>#REF!+#REF!</f>
        <v>#REF!</v>
      </c>
      <c r="J12" s="48" t="e">
        <f>#REF!+#REF!</f>
        <v>#REF!</v>
      </c>
      <c r="K12" s="49" t="e">
        <f>#REF!+#REF!</f>
        <v>#REF!</v>
      </c>
      <c r="L12" s="48" t="e">
        <f>#REF!+#REF!</f>
        <v>#REF!</v>
      </c>
      <c r="M12" s="49" t="e">
        <f>#REF!+#REF!</f>
        <v>#REF!</v>
      </c>
      <c r="N12" s="48" t="e">
        <f>#REF!+#REF!</f>
        <v>#REF!</v>
      </c>
      <c r="O12" s="49" t="e">
        <f>#REF!+#REF!</f>
        <v>#REF!</v>
      </c>
      <c r="P12" s="50">
        <v>106</v>
      </c>
      <c r="Q12" s="49">
        <f>P12/P$62</f>
        <v>6.919060052219321E-2</v>
      </c>
      <c r="R12" s="50">
        <v>78</v>
      </c>
      <c r="S12" s="49">
        <f>R12/R$62</f>
        <v>4.8964218455743877E-2</v>
      </c>
      <c r="T12" s="50">
        <v>106</v>
      </c>
      <c r="U12" s="49">
        <f>T12/T$62</f>
        <v>6.5472513897467569E-2</v>
      </c>
      <c r="V12" s="50">
        <v>121</v>
      </c>
      <c r="W12" s="49">
        <f>V12/V$62</f>
        <v>7.7316293929712454E-2</v>
      </c>
      <c r="X12" s="50">
        <v>136</v>
      </c>
      <c r="Y12" s="49">
        <f>X12/X$62</f>
        <v>8.3180428134556575E-2</v>
      </c>
      <c r="Z12" s="51">
        <v>129</v>
      </c>
      <c r="AA12" s="49">
        <f>Z12/Z$62</f>
        <v>7.904411764705882E-2</v>
      </c>
      <c r="AB12" s="50">
        <v>132</v>
      </c>
      <c r="AC12" s="49">
        <f>AB12/AB$62</f>
        <v>8.3385975994946307E-2</v>
      </c>
      <c r="AD12" s="52">
        <v>136</v>
      </c>
      <c r="AE12" s="44">
        <f>AD12/AD62</f>
        <v>8.6458995549904646E-2</v>
      </c>
      <c r="AF12" s="52">
        <v>138</v>
      </c>
      <c r="AG12" s="44">
        <f t="shared" si="0"/>
        <v>9.0729783037475351E-2</v>
      </c>
      <c r="AH12" s="52">
        <v>133</v>
      </c>
      <c r="AI12" s="44">
        <f t="shared" si="1"/>
        <v>9.1787439613526575E-2</v>
      </c>
      <c r="AJ12" s="19"/>
    </row>
    <row r="13" spans="1:36" x14ac:dyDescent="0.25">
      <c r="A13" s="39" t="s">
        <v>28</v>
      </c>
      <c r="B13" s="40" t="e">
        <f>#REF!</f>
        <v>#REF!</v>
      </c>
      <c r="C13" s="34" t="e">
        <f>#REF!</f>
        <v>#REF!</v>
      </c>
      <c r="D13" s="6" t="e">
        <f>#REF!</f>
        <v>#REF!</v>
      </c>
      <c r="E13" s="34" t="e">
        <f>#REF!</f>
        <v>#REF!</v>
      </c>
      <c r="F13" s="6" t="e">
        <f>#REF!</f>
        <v>#REF!</v>
      </c>
      <c r="G13" s="34" t="e">
        <f>#REF!</f>
        <v>#REF!</v>
      </c>
      <c r="H13" s="6" t="e">
        <f>#REF!</f>
        <v>#REF!</v>
      </c>
      <c r="I13" s="34" t="e">
        <f>#REF!</f>
        <v>#REF!</v>
      </c>
      <c r="J13" s="6" t="e">
        <f>#REF!</f>
        <v>#REF!</v>
      </c>
      <c r="K13" s="41" t="e">
        <f>#REF!</f>
        <v>#REF!</v>
      </c>
      <c r="L13" s="6" t="e">
        <f>#REF!</f>
        <v>#REF!</v>
      </c>
      <c r="M13" s="41" t="e">
        <f>#REF!</f>
        <v>#REF!</v>
      </c>
      <c r="N13" s="6" t="e">
        <f>#REF!</f>
        <v>#REF!</v>
      </c>
      <c r="O13" s="41" t="e">
        <f>#REF!</f>
        <v>#REF!</v>
      </c>
      <c r="P13" s="9">
        <v>18</v>
      </c>
      <c r="Q13" s="41">
        <f>P13/P$62</f>
        <v>1.1749347258485639E-2</v>
      </c>
      <c r="R13" s="53">
        <v>22</v>
      </c>
      <c r="S13" s="41">
        <f>R13/R$62</f>
        <v>1.3810420590081607E-2</v>
      </c>
      <c r="T13" s="53">
        <v>25</v>
      </c>
      <c r="U13" s="41">
        <f>T13/T$62</f>
        <v>1.5441630636195183E-2</v>
      </c>
      <c r="V13" s="54">
        <v>30</v>
      </c>
      <c r="W13" s="41">
        <f>V13/V$62</f>
        <v>1.9169329073482427E-2</v>
      </c>
      <c r="X13" s="55">
        <v>29</v>
      </c>
      <c r="Y13" s="41">
        <f>X13/X$62</f>
        <v>1.7737003058103974E-2</v>
      </c>
      <c r="Z13" s="6">
        <v>32</v>
      </c>
      <c r="AA13" s="41">
        <f>Z13/Z$62</f>
        <v>1.9607843137254902E-2</v>
      </c>
      <c r="AB13" s="9">
        <v>19</v>
      </c>
      <c r="AC13" s="41">
        <f>AB13/AB$62</f>
        <v>1.2002526847757423E-2</v>
      </c>
      <c r="AD13" s="4">
        <v>29</v>
      </c>
      <c r="AE13" s="44">
        <f>AD13/AD62</f>
        <v>1.8436109345200253E-2</v>
      </c>
      <c r="AF13" s="52">
        <v>28</v>
      </c>
      <c r="AG13" s="44">
        <f t="shared" si="0"/>
        <v>1.8408941485864562E-2</v>
      </c>
      <c r="AH13" s="52">
        <v>23</v>
      </c>
      <c r="AI13" s="44">
        <f t="shared" si="1"/>
        <v>1.5873015873015872E-2</v>
      </c>
      <c r="AJ13" s="19"/>
    </row>
    <row r="14" spans="1:36" x14ac:dyDescent="0.25">
      <c r="A14" s="39" t="s">
        <v>29</v>
      </c>
      <c r="B14" s="40" t="e">
        <f>#REF!</f>
        <v>#REF!</v>
      </c>
      <c r="C14" s="34" t="e">
        <f>#REF!</f>
        <v>#REF!</v>
      </c>
      <c r="D14" s="6" t="e">
        <f>#REF!</f>
        <v>#REF!</v>
      </c>
      <c r="E14" s="34" t="e">
        <f>#REF!</f>
        <v>#REF!</v>
      </c>
      <c r="F14" s="6" t="e">
        <f>#REF!</f>
        <v>#REF!</v>
      </c>
      <c r="G14" s="34" t="e">
        <f>#REF!</f>
        <v>#REF!</v>
      </c>
      <c r="H14" s="6" t="e">
        <f>#REF!</f>
        <v>#REF!</v>
      </c>
      <c r="I14" s="34" t="e">
        <f>#REF!</f>
        <v>#REF!</v>
      </c>
      <c r="J14" s="6" t="e">
        <f>#REF!</f>
        <v>#REF!</v>
      </c>
      <c r="K14" s="41" t="e">
        <f>#REF!</f>
        <v>#REF!</v>
      </c>
      <c r="L14" s="6" t="e">
        <f>#REF!</f>
        <v>#REF!</v>
      </c>
      <c r="M14" s="41" t="e">
        <f>#REF!</f>
        <v>#REF!</v>
      </c>
      <c r="N14" s="6" t="e">
        <f>#REF!</f>
        <v>#REF!</v>
      </c>
      <c r="O14" s="41" t="e">
        <f>#REF!</f>
        <v>#REF!</v>
      </c>
      <c r="P14" s="9">
        <v>20</v>
      </c>
      <c r="Q14" s="41">
        <f>P14/P$62</f>
        <v>1.3054830287206266E-2</v>
      </c>
      <c r="R14" s="9">
        <v>18</v>
      </c>
      <c r="S14" s="41">
        <f>R14/R$62</f>
        <v>1.1299435028248588E-2</v>
      </c>
      <c r="T14" s="9">
        <v>21</v>
      </c>
      <c r="U14" s="41">
        <f>T14/T$62</f>
        <v>1.2970969734403953E-2</v>
      </c>
      <c r="V14" s="9">
        <v>25</v>
      </c>
      <c r="W14" s="41">
        <f>V14/V$62</f>
        <v>1.5974440894568689E-2</v>
      </c>
      <c r="X14" s="9">
        <v>26</v>
      </c>
      <c r="Y14" s="41">
        <f>X14/X$62</f>
        <v>1.5902140672782873E-2</v>
      </c>
      <c r="Z14" s="6">
        <v>26</v>
      </c>
      <c r="AA14" s="41">
        <f>Z14/Z$62</f>
        <v>1.5931372549019607E-2</v>
      </c>
      <c r="AB14" s="9">
        <v>29</v>
      </c>
      <c r="AC14" s="41">
        <f>AB14/AB$62</f>
        <v>1.831964624131396E-2</v>
      </c>
      <c r="AD14" s="4">
        <v>22</v>
      </c>
      <c r="AE14" s="44">
        <f>AD14/AD62</f>
        <v>1.3986013986013986E-2</v>
      </c>
      <c r="AF14" s="52">
        <v>22</v>
      </c>
      <c r="AG14" s="44">
        <f t="shared" si="0"/>
        <v>1.4464168310322156E-2</v>
      </c>
      <c r="AH14" s="52">
        <v>17</v>
      </c>
      <c r="AI14" s="44">
        <f t="shared" si="1"/>
        <v>1.1732229123533472E-2</v>
      </c>
      <c r="AJ14" s="19"/>
    </row>
    <row r="15" spans="1:36" x14ac:dyDescent="0.25">
      <c r="A15" s="39" t="s">
        <v>30</v>
      </c>
      <c r="B15" s="40" t="e">
        <f>#REF!</f>
        <v>#REF!</v>
      </c>
      <c r="C15" s="34" t="e">
        <f>#REF!</f>
        <v>#REF!</v>
      </c>
      <c r="D15" s="6" t="e">
        <f>#REF!</f>
        <v>#REF!</v>
      </c>
      <c r="E15" s="34" t="e">
        <f>#REF!</f>
        <v>#REF!</v>
      </c>
      <c r="F15" s="6" t="e">
        <f>#REF!</f>
        <v>#REF!</v>
      </c>
      <c r="G15" s="34" t="e">
        <f>#REF!</f>
        <v>#REF!</v>
      </c>
      <c r="H15" s="6" t="e">
        <f>#REF!</f>
        <v>#REF!</v>
      </c>
      <c r="I15" s="34" t="e">
        <f>#REF!</f>
        <v>#REF!</v>
      </c>
      <c r="J15" s="6" t="e">
        <f>#REF!</f>
        <v>#REF!</v>
      </c>
      <c r="K15" s="41" t="e">
        <f>#REF!</f>
        <v>#REF!</v>
      </c>
      <c r="L15" s="6" t="e">
        <f>#REF!</f>
        <v>#REF!</v>
      </c>
      <c r="M15" s="41" t="e">
        <f>#REF!</f>
        <v>#REF!</v>
      </c>
      <c r="N15" s="6" t="e">
        <f>#REF!</f>
        <v>#REF!</v>
      </c>
      <c r="O15" s="41" t="e">
        <f>#REF!</f>
        <v>#REF!</v>
      </c>
      <c r="P15" s="9">
        <v>42</v>
      </c>
      <c r="Q15" s="41">
        <f>P15/P$62</f>
        <v>2.7415143603133161E-2</v>
      </c>
      <c r="R15" s="9">
        <v>40</v>
      </c>
      <c r="S15" s="41">
        <f>R15/R$62</f>
        <v>2.5109855618330193E-2</v>
      </c>
      <c r="T15" s="9">
        <v>49</v>
      </c>
      <c r="U15" s="41">
        <f>T15/T$62</f>
        <v>3.0265596046942556E-2</v>
      </c>
      <c r="V15" s="9">
        <v>46</v>
      </c>
      <c r="W15" s="41">
        <f>V15/V$62</f>
        <v>2.9392971246006389E-2</v>
      </c>
      <c r="X15" s="9">
        <v>49</v>
      </c>
      <c r="Y15" s="41">
        <f>X15/X$62</f>
        <v>2.9969418960244649E-2</v>
      </c>
      <c r="Z15" s="6">
        <v>57</v>
      </c>
      <c r="AA15" s="41">
        <f>Z15/Z$62</f>
        <v>3.4926470588235295E-2</v>
      </c>
      <c r="AB15" s="9">
        <v>51</v>
      </c>
      <c r="AC15" s="41">
        <f>AB15/AB$62</f>
        <v>3.2217308907138344E-2</v>
      </c>
      <c r="AD15" s="4">
        <v>46</v>
      </c>
      <c r="AE15" s="44">
        <f>AD15/AD$62</f>
        <v>2.9243483788938335E-2</v>
      </c>
      <c r="AF15" s="52">
        <v>43</v>
      </c>
      <c r="AG15" s="44">
        <f t="shared" si="0"/>
        <v>2.827087442472058E-2</v>
      </c>
      <c r="AH15" s="52">
        <v>43</v>
      </c>
      <c r="AI15" s="44">
        <f t="shared" si="1"/>
        <v>2.9675638371290544E-2</v>
      </c>
      <c r="AJ15" s="19"/>
    </row>
    <row r="16" spans="1:36" x14ac:dyDescent="0.25">
      <c r="A16" s="39" t="s">
        <v>31</v>
      </c>
      <c r="B16" s="40" t="e">
        <f>#REF!</f>
        <v>#REF!</v>
      </c>
      <c r="C16" s="34" t="e">
        <f>#REF!</f>
        <v>#REF!</v>
      </c>
      <c r="D16" s="6" t="e">
        <f>#REF!</f>
        <v>#REF!</v>
      </c>
      <c r="E16" s="34" t="e">
        <f>#REF!</f>
        <v>#REF!</v>
      </c>
      <c r="F16" s="6" t="e">
        <f>#REF!</f>
        <v>#REF!</v>
      </c>
      <c r="G16" s="34" t="e">
        <f>#REF!</f>
        <v>#REF!</v>
      </c>
      <c r="H16" s="6" t="e">
        <f>#REF!</f>
        <v>#REF!</v>
      </c>
      <c r="I16" s="34" t="e">
        <f>#REF!</f>
        <v>#REF!</v>
      </c>
      <c r="J16" s="6" t="e">
        <f>#REF!</f>
        <v>#REF!</v>
      </c>
      <c r="K16" s="41" t="e">
        <f>#REF!</f>
        <v>#REF!</v>
      </c>
      <c r="L16" s="6" t="e">
        <f>#REF!</f>
        <v>#REF!</v>
      </c>
      <c r="M16" s="41" t="e">
        <f>#REF!</f>
        <v>#REF!</v>
      </c>
      <c r="N16" s="6" t="e">
        <f>#REF!</f>
        <v>#REF!</v>
      </c>
      <c r="O16" s="41" t="e">
        <f>#REF!</f>
        <v>#REF!</v>
      </c>
      <c r="P16" s="9">
        <v>10</v>
      </c>
      <c r="Q16" s="41">
        <f>P16/P$62</f>
        <v>6.5274151436031328E-3</v>
      </c>
      <c r="R16" s="9">
        <v>14</v>
      </c>
      <c r="S16" s="41">
        <f>R16/R$62</f>
        <v>8.7884494664155679E-3</v>
      </c>
      <c r="T16" s="9">
        <v>10</v>
      </c>
      <c r="U16" s="41">
        <f>T16/T$62</f>
        <v>6.1766522544780727E-3</v>
      </c>
      <c r="V16" s="9">
        <v>8</v>
      </c>
      <c r="W16" s="41">
        <f>V16/V$62</f>
        <v>5.111821086261981E-3</v>
      </c>
      <c r="X16" s="9">
        <v>9</v>
      </c>
      <c r="Y16" s="41">
        <f>X16/X$62</f>
        <v>5.5045871559633031E-3</v>
      </c>
      <c r="Z16" s="6">
        <v>6</v>
      </c>
      <c r="AA16" s="41">
        <f>Z16/Z$62</f>
        <v>3.6764705882352941E-3</v>
      </c>
      <c r="AB16" s="9">
        <v>3</v>
      </c>
      <c r="AC16" s="41">
        <f>AB16/AB$62</f>
        <v>1.8951358180669614E-3</v>
      </c>
      <c r="AD16" s="4">
        <v>4</v>
      </c>
      <c r="AE16" s="44">
        <f>AD16/AD$62</f>
        <v>2.5429116338207248E-3</v>
      </c>
      <c r="AF16" s="52">
        <v>5</v>
      </c>
      <c r="AG16" s="44">
        <f t="shared" si="0"/>
        <v>3.2873109796186721E-3</v>
      </c>
      <c r="AH16" s="52">
        <v>4</v>
      </c>
      <c r="AI16" s="44">
        <f t="shared" si="1"/>
        <v>2.7605244996549345E-3</v>
      </c>
      <c r="AJ16" s="19"/>
    </row>
    <row r="17" spans="1:37" x14ac:dyDescent="0.25">
      <c r="A17" s="43"/>
      <c r="B17" s="40"/>
      <c r="C17" s="34"/>
      <c r="D17" s="6"/>
      <c r="E17" s="34"/>
      <c r="F17" s="6"/>
      <c r="G17" s="34"/>
      <c r="H17" s="6"/>
      <c r="I17" s="34"/>
      <c r="J17" s="6"/>
      <c r="K17" s="41"/>
      <c r="L17" s="6"/>
      <c r="M17" s="41"/>
      <c r="N17" s="6"/>
      <c r="O17" s="41"/>
      <c r="P17" s="9"/>
      <c r="Q17" s="41"/>
      <c r="R17" s="9"/>
      <c r="S17" s="41"/>
      <c r="T17" s="9"/>
      <c r="U17" s="41"/>
      <c r="V17" s="9"/>
      <c r="W17" s="41"/>
      <c r="X17" s="9"/>
      <c r="Y17" s="41"/>
      <c r="AA17" s="41"/>
      <c r="AB17" s="9"/>
      <c r="AC17" s="41"/>
      <c r="AE17" s="44"/>
      <c r="AG17" s="44"/>
      <c r="AI17" s="44"/>
      <c r="AJ17" s="19"/>
      <c r="AK17" s="56"/>
    </row>
    <row r="18" spans="1:37" x14ac:dyDescent="0.25">
      <c r="A18" s="57" t="s">
        <v>32</v>
      </c>
      <c r="B18" s="58" t="e">
        <f t="shared" ref="B18:O18" si="2">SUM(B9:B17)</f>
        <v>#REF!</v>
      </c>
      <c r="C18" s="59" t="e">
        <f t="shared" si="2"/>
        <v>#REF!</v>
      </c>
      <c r="D18" s="60" t="e">
        <f t="shared" si="2"/>
        <v>#REF!</v>
      </c>
      <c r="E18" s="59" t="e">
        <f t="shared" si="2"/>
        <v>#REF!</v>
      </c>
      <c r="F18" s="60" t="e">
        <f t="shared" si="2"/>
        <v>#REF!</v>
      </c>
      <c r="G18" s="59" t="e">
        <f t="shared" si="2"/>
        <v>#REF!</v>
      </c>
      <c r="H18" s="60" t="e">
        <f t="shared" si="2"/>
        <v>#REF!</v>
      </c>
      <c r="I18" s="59" t="e">
        <f t="shared" si="2"/>
        <v>#REF!</v>
      </c>
      <c r="J18" s="60" t="e">
        <f t="shared" si="2"/>
        <v>#REF!</v>
      </c>
      <c r="K18" s="61" t="e">
        <f t="shared" si="2"/>
        <v>#REF!</v>
      </c>
      <c r="L18" s="60" t="e">
        <f t="shared" si="2"/>
        <v>#REF!</v>
      </c>
      <c r="M18" s="61" t="e">
        <f t="shared" si="2"/>
        <v>#REF!</v>
      </c>
      <c r="N18" s="60" t="e">
        <f t="shared" si="2"/>
        <v>#REF!</v>
      </c>
      <c r="O18" s="61" t="e">
        <f t="shared" si="2"/>
        <v>#REF!</v>
      </c>
      <c r="P18" s="62">
        <f>SUM(P9:P16)</f>
        <v>597</v>
      </c>
      <c r="Q18" s="61">
        <f>P18/P62</f>
        <v>0.38968668407310703</v>
      </c>
      <c r="R18" s="62">
        <f>SUM(R9:R16)</f>
        <v>567</v>
      </c>
      <c r="S18" s="61">
        <f>R18/R62</f>
        <v>0.3559322033898305</v>
      </c>
      <c r="T18" s="62">
        <f>SUM(T9:T16)</f>
        <v>606</v>
      </c>
      <c r="U18" s="61">
        <f>T18/T62</f>
        <v>0.37430512662137122</v>
      </c>
      <c r="V18" s="62">
        <f>SUM(V9:V16)</f>
        <v>628</v>
      </c>
      <c r="W18" s="61">
        <f>V18/V62</f>
        <v>0.40127795527156551</v>
      </c>
      <c r="X18" s="62">
        <f>SUM(X9:X16)</f>
        <v>657</v>
      </c>
      <c r="Y18" s="61">
        <f>X18/X62</f>
        <v>0.40183486238532112</v>
      </c>
      <c r="Z18" s="63">
        <f>SUM(Z9:Z16)</f>
        <v>690</v>
      </c>
      <c r="AA18" s="61">
        <f>Z18/Z62</f>
        <v>0.42279411764705882</v>
      </c>
      <c r="AB18" s="62">
        <f>SUM(AB9:AB16)</f>
        <v>642</v>
      </c>
      <c r="AC18" s="61">
        <f>AB18/AB62</f>
        <v>0.40555906506632977</v>
      </c>
      <c r="AD18" s="64">
        <f>SUM(AD9:AD16)</f>
        <v>634</v>
      </c>
      <c r="AE18" s="65">
        <f>AD18/AD62</f>
        <v>0.40305149396058487</v>
      </c>
      <c r="AF18" s="64">
        <f>SUM(AF9:AF16)</f>
        <v>629</v>
      </c>
      <c r="AG18" s="65">
        <f>AF18/AF60</f>
        <v>0.41354372123602895</v>
      </c>
      <c r="AH18" s="64">
        <f>SUM(AH9:AH16)</f>
        <v>598</v>
      </c>
      <c r="AI18" s="65">
        <f>AH18/AH60</f>
        <v>0.41269841269841268</v>
      </c>
      <c r="AJ18" s="19"/>
      <c r="AK18" s="56"/>
    </row>
    <row r="19" spans="1:37" hidden="1" x14ac:dyDescent="0.25">
      <c r="A19" s="43"/>
      <c r="B19" s="40"/>
      <c r="C19" s="34"/>
      <c r="D19" s="6"/>
      <c r="E19" s="34"/>
      <c r="F19" s="6"/>
      <c r="G19" s="34"/>
      <c r="H19" s="6"/>
      <c r="I19" s="34"/>
      <c r="J19" s="6"/>
      <c r="K19" s="41"/>
      <c r="L19" s="6"/>
      <c r="M19" s="41"/>
      <c r="N19" s="6"/>
      <c r="O19" s="41"/>
      <c r="P19" s="9"/>
      <c r="Q19" s="41"/>
      <c r="R19" s="9"/>
      <c r="S19" s="41"/>
      <c r="T19" s="9"/>
      <c r="U19" s="41"/>
      <c r="V19" s="9"/>
      <c r="W19" s="41"/>
      <c r="X19" s="9"/>
      <c r="Y19" s="41"/>
      <c r="AA19" s="41"/>
      <c r="AB19" s="9"/>
      <c r="AC19" s="41"/>
      <c r="AE19" s="44"/>
      <c r="AG19" s="44"/>
      <c r="AI19" s="44"/>
      <c r="AJ19" s="19"/>
    </row>
    <row r="20" spans="1:37" x14ac:dyDescent="0.25">
      <c r="A20" s="43" t="s">
        <v>33</v>
      </c>
      <c r="B20" s="40"/>
      <c r="C20" s="34"/>
      <c r="D20" s="6"/>
      <c r="E20" s="34"/>
      <c r="F20" s="6"/>
      <c r="G20" s="34"/>
      <c r="H20" s="6"/>
      <c r="I20" s="34"/>
      <c r="J20" s="6"/>
      <c r="K20" s="41"/>
      <c r="L20" s="6"/>
      <c r="M20" s="41"/>
      <c r="N20" s="6"/>
      <c r="O20" s="41"/>
      <c r="P20" s="9"/>
      <c r="Q20" s="41"/>
      <c r="R20" s="9"/>
      <c r="S20" s="41"/>
      <c r="T20" s="9"/>
      <c r="U20" s="41"/>
      <c r="V20" s="9"/>
      <c r="W20" s="41"/>
      <c r="X20" s="9"/>
      <c r="Y20" s="41"/>
      <c r="AA20" s="41"/>
      <c r="AB20" s="9"/>
      <c r="AC20" s="41"/>
      <c r="AE20" s="44"/>
      <c r="AG20" s="44"/>
      <c r="AI20" s="44"/>
      <c r="AJ20" s="19"/>
    </row>
    <row r="21" spans="1:37" x14ac:dyDescent="0.25">
      <c r="A21" s="39" t="s">
        <v>34</v>
      </c>
      <c r="B21" s="40" t="e">
        <f>#REF!</f>
        <v>#REF!</v>
      </c>
      <c r="C21" s="34" t="e">
        <f>#REF!</f>
        <v>#REF!</v>
      </c>
      <c r="D21" s="6" t="e">
        <f>#REF!</f>
        <v>#REF!</v>
      </c>
      <c r="E21" s="34" t="e">
        <f>#REF!</f>
        <v>#REF!</v>
      </c>
      <c r="F21" s="6" t="e">
        <f>#REF!</f>
        <v>#REF!</v>
      </c>
      <c r="G21" s="34" t="e">
        <f>#REF!</f>
        <v>#REF!</v>
      </c>
      <c r="H21" s="6" t="e">
        <f>#REF!</f>
        <v>#REF!</v>
      </c>
      <c r="I21" s="34" t="e">
        <f>#REF!</f>
        <v>#REF!</v>
      </c>
      <c r="J21" s="6" t="e">
        <f>#REF!</f>
        <v>#REF!</v>
      </c>
      <c r="K21" s="41" t="e">
        <f>#REF!</f>
        <v>#REF!</v>
      </c>
      <c r="L21" s="6" t="e">
        <f>#REF!</f>
        <v>#REF!</v>
      </c>
      <c r="M21" s="41" t="e">
        <f>#REF!</f>
        <v>#REF!</v>
      </c>
      <c r="N21" s="6" t="e">
        <f>#REF!</f>
        <v>#REF!</v>
      </c>
      <c r="O21" s="41" t="e">
        <f>#REF!</f>
        <v>#REF!</v>
      </c>
      <c r="P21" s="9">
        <v>179</v>
      </c>
      <c r="Q21" s="41">
        <f t="shared" ref="Q21:Q27" si="3">P21/P$62</f>
        <v>0.11684073107049608</v>
      </c>
      <c r="R21" s="9">
        <v>168</v>
      </c>
      <c r="S21" s="41">
        <f t="shared" ref="S21:S27" si="4">R21/R$62</f>
        <v>0.10546139359698682</v>
      </c>
      <c r="T21" s="9">
        <v>148</v>
      </c>
      <c r="U21" s="41">
        <f t="shared" ref="U21:U27" si="5">T21/T$62</f>
        <v>9.1414453366275475E-2</v>
      </c>
      <c r="V21" s="9">
        <v>149</v>
      </c>
      <c r="W21" s="41">
        <f t="shared" ref="W21:W27" si="6">V21/V$62</f>
        <v>9.5207667731629392E-2</v>
      </c>
      <c r="X21" s="9">
        <v>175</v>
      </c>
      <c r="Y21" s="41">
        <f t="shared" ref="Y21:Y27" si="7">X21/X$62</f>
        <v>0.10703363914373089</v>
      </c>
      <c r="Z21" s="6">
        <v>195</v>
      </c>
      <c r="AA21" s="41">
        <f t="shared" ref="AA21:AA27" si="8">Z21/Z$62</f>
        <v>0.11948529411764706</v>
      </c>
      <c r="AB21" s="9">
        <v>197</v>
      </c>
      <c r="AC21" s="41">
        <f t="shared" ref="AC21:AC27" si="9">AB21/AB$62</f>
        <v>0.1244472520530638</v>
      </c>
      <c r="AD21" s="4">
        <v>220</v>
      </c>
      <c r="AE21" s="44">
        <f t="shared" ref="AE21:AE27" si="10">AD21/AD$62</f>
        <v>0.13986013986013987</v>
      </c>
      <c r="AF21" s="4">
        <v>190</v>
      </c>
      <c r="AG21" s="44">
        <f>AF21/AF$60</f>
        <v>0.12491781722550953</v>
      </c>
      <c r="AH21" s="4">
        <v>161</v>
      </c>
      <c r="AI21" s="44">
        <f>AH21/AH$60</f>
        <v>0.1111111111111111</v>
      </c>
      <c r="AJ21" s="19"/>
    </row>
    <row r="22" spans="1:37" x14ac:dyDescent="0.25">
      <c r="A22" s="39" t="s">
        <v>35</v>
      </c>
      <c r="B22" s="46" t="e">
        <f>#REF!</f>
        <v>#REF!</v>
      </c>
      <c r="C22" s="47" t="e">
        <f>#REF!</f>
        <v>#REF!</v>
      </c>
      <c r="D22" s="48" t="e">
        <f>#REF!</f>
        <v>#REF!</v>
      </c>
      <c r="E22" s="47" t="e">
        <f>#REF!</f>
        <v>#REF!</v>
      </c>
      <c r="F22" s="48" t="e">
        <f>#REF!</f>
        <v>#REF!</v>
      </c>
      <c r="G22" s="47" t="e">
        <f>#REF!</f>
        <v>#REF!</v>
      </c>
      <c r="H22" s="48" t="e">
        <f>#REF!</f>
        <v>#REF!</v>
      </c>
      <c r="I22" s="47" t="e">
        <f>#REF!</f>
        <v>#REF!</v>
      </c>
      <c r="J22" s="48" t="e">
        <f>#REF!</f>
        <v>#REF!</v>
      </c>
      <c r="K22" s="49" t="e">
        <f>#REF!</f>
        <v>#REF!</v>
      </c>
      <c r="L22" s="48" t="e">
        <f>#REF!</f>
        <v>#REF!</v>
      </c>
      <c r="M22" s="49" t="e">
        <f>#REF!</f>
        <v>#REF!</v>
      </c>
      <c r="N22" s="48" t="e">
        <f>#REF!</f>
        <v>#REF!</v>
      </c>
      <c r="O22" s="49" t="e">
        <f>#REF!</f>
        <v>#REF!</v>
      </c>
      <c r="P22" s="50">
        <v>127</v>
      </c>
      <c r="Q22" s="49">
        <f t="shared" si="3"/>
        <v>8.2898172323759789E-2</v>
      </c>
      <c r="R22" s="50">
        <v>130</v>
      </c>
      <c r="S22" s="49">
        <f t="shared" si="4"/>
        <v>8.1607030759573138E-2</v>
      </c>
      <c r="T22" s="50">
        <v>129</v>
      </c>
      <c r="U22" s="49">
        <f t="shared" si="5"/>
        <v>7.9678814082767141E-2</v>
      </c>
      <c r="V22" s="50">
        <v>113</v>
      </c>
      <c r="W22" s="49">
        <f t="shared" si="6"/>
        <v>7.2204472843450482E-2</v>
      </c>
      <c r="X22" s="50">
        <v>109</v>
      </c>
      <c r="Y22" s="49">
        <f t="shared" si="7"/>
        <v>6.6666666666666666E-2</v>
      </c>
      <c r="Z22" s="66">
        <v>100</v>
      </c>
      <c r="AA22" s="49">
        <f t="shared" si="8"/>
        <v>6.1274509803921566E-2</v>
      </c>
      <c r="AB22" s="50">
        <v>114</v>
      </c>
      <c r="AC22" s="49">
        <f t="shared" si="9"/>
        <v>7.201516108654453E-2</v>
      </c>
      <c r="AD22" s="4">
        <v>105</v>
      </c>
      <c r="AE22" s="44">
        <f t="shared" si="10"/>
        <v>6.675143038779402E-2</v>
      </c>
      <c r="AF22" s="4">
        <v>110</v>
      </c>
      <c r="AG22" s="44">
        <f t="shared" ref="AG22:AG26" si="11">AF22/AF$60</f>
        <v>7.2320841551610782E-2</v>
      </c>
      <c r="AH22" s="4">
        <v>98</v>
      </c>
      <c r="AI22" s="44">
        <f t="shared" ref="AI22:AI26" si="12">AH22/AH$60</f>
        <v>6.7632850241545889E-2</v>
      </c>
      <c r="AJ22" s="19"/>
    </row>
    <row r="23" spans="1:37" x14ac:dyDescent="0.25">
      <c r="A23" s="39" t="s">
        <v>36</v>
      </c>
      <c r="B23" s="40" t="e">
        <f>#REF!</f>
        <v>#REF!</v>
      </c>
      <c r="C23" s="34" t="e">
        <f>#REF!</f>
        <v>#REF!</v>
      </c>
      <c r="D23" s="6" t="e">
        <f>#REF!</f>
        <v>#REF!</v>
      </c>
      <c r="E23" s="34" t="e">
        <f>#REF!</f>
        <v>#REF!</v>
      </c>
      <c r="F23" s="6" t="e">
        <f>#REF!</f>
        <v>#REF!</v>
      </c>
      <c r="G23" s="34" t="e">
        <f>#REF!</f>
        <v>#REF!</v>
      </c>
      <c r="H23" s="6" t="e">
        <f>#REF!</f>
        <v>#REF!</v>
      </c>
      <c r="I23" s="34" t="e">
        <f>#REF!</f>
        <v>#REF!</v>
      </c>
      <c r="J23" s="6" t="e">
        <f>#REF!</f>
        <v>#REF!</v>
      </c>
      <c r="K23" s="41" t="e">
        <f>#REF!</f>
        <v>#REF!</v>
      </c>
      <c r="L23" s="6" t="e">
        <f>#REF!</f>
        <v>#REF!</v>
      </c>
      <c r="M23" s="41" t="e">
        <f>#REF!</f>
        <v>#REF!</v>
      </c>
      <c r="N23" s="6" t="e">
        <f>#REF!</f>
        <v>#REF!</v>
      </c>
      <c r="O23" s="41" t="e">
        <f>#REF!</f>
        <v>#REF!</v>
      </c>
      <c r="P23" s="9">
        <v>37</v>
      </c>
      <c r="Q23" s="41">
        <f t="shared" si="3"/>
        <v>2.4151436031331592E-2</v>
      </c>
      <c r="R23" s="9">
        <v>33</v>
      </c>
      <c r="S23" s="41">
        <f t="shared" si="4"/>
        <v>2.0715630885122412E-2</v>
      </c>
      <c r="T23" s="9">
        <v>30</v>
      </c>
      <c r="U23" s="41">
        <f t="shared" si="5"/>
        <v>1.8529956763434219E-2</v>
      </c>
      <c r="V23" s="9">
        <v>34</v>
      </c>
      <c r="W23" s="41">
        <f t="shared" si="6"/>
        <v>2.1725239616613417E-2</v>
      </c>
      <c r="X23" s="9">
        <v>35</v>
      </c>
      <c r="Y23" s="41">
        <f t="shared" si="7"/>
        <v>2.1406727828746176E-2</v>
      </c>
      <c r="Z23" s="6">
        <v>40</v>
      </c>
      <c r="AA23" s="41">
        <f t="shared" si="8"/>
        <v>2.4509803921568627E-2</v>
      </c>
      <c r="AB23" s="9">
        <v>38</v>
      </c>
      <c r="AC23" s="41">
        <f t="shared" si="9"/>
        <v>2.4005053695514846E-2</v>
      </c>
      <c r="AD23" s="4">
        <v>44</v>
      </c>
      <c r="AE23" s="44">
        <f t="shared" si="10"/>
        <v>2.7972027972027972E-2</v>
      </c>
      <c r="AF23" s="4">
        <v>50</v>
      </c>
      <c r="AG23" s="44">
        <f t="shared" si="11"/>
        <v>3.2873109796186718E-2</v>
      </c>
      <c r="AH23" s="4">
        <v>49</v>
      </c>
      <c r="AI23" s="44">
        <f t="shared" si="12"/>
        <v>3.3816425120772944E-2</v>
      </c>
      <c r="AJ23" s="19"/>
    </row>
    <row r="24" spans="1:37" x14ac:dyDescent="0.25">
      <c r="A24" s="39" t="s">
        <v>37</v>
      </c>
      <c r="B24" s="40" t="e">
        <f>#REF!</f>
        <v>#REF!</v>
      </c>
      <c r="C24" s="34" t="e">
        <f>#REF!</f>
        <v>#REF!</v>
      </c>
      <c r="D24" s="6" t="e">
        <f>#REF!</f>
        <v>#REF!</v>
      </c>
      <c r="E24" s="34" t="e">
        <f>#REF!</f>
        <v>#REF!</v>
      </c>
      <c r="F24" s="6" t="e">
        <f>#REF!</f>
        <v>#REF!</v>
      </c>
      <c r="G24" s="34" t="e">
        <f>#REF!</f>
        <v>#REF!</v>
      </c>
      <c r="H24" s="6" t="e">
        <f>#REF!</f>
        <v>#REF!</v>
      </c>
      <c r="I24" s="34" t="e">
        <f>#REF!</f>
        <v>#REF!</v>
      </c>
      <c r="J24" s="6" t="e">
        <f>#REF!</f>
        <v>#REF!</v>
      </c>
      <c r="K24" s="41" t="e">
        <f>#REF!</f>
        <v>#REF!</v>
      </c>
      <c r="L24" s="6" t="e">
        <f>#REF!</f>
        <v>#REF!</v>
      </c>
      <c r="M24" s="41" t="e">
        <f>#REF!</f>
        <v>#REF!</v>
      </c>
      <c r="N24" s="6" t="e">
        <f>#REF!</f>
        <v>#REF!</v>
      </c>
      <c r="O24" s="41" t="e">
        <f>#REF!</f>
        <v>#REF!</v>
      </c>
      <c r="P24" s="9">
        <v>43</v>
      </c>
      <c r="Q24" s="41">
        <f t="shared" si="3"/>
        <v>2.8067885117493474E-2</v>
      </c>
      <c r="R24" s="9">
        <v>44</v>
      </c>
      <c r="S24" s="41">
        <f t="shared" si="4"/>
        <v>2.7620841180163214E-2</v>
      </c>
      <c r="T24" s="9">
        <v>35</v>
      </c>
      <c r="U24" s="41">
        <f t="shared" si="5"/>
        <v>2.1618282890673256E-2</v>
      </c>
      <c r="V24" s="9">
        <v>43</v>
      </c>
      <c r="W24" s="41">
        <f t="shared" si="6"/>
        <v>2.7476038338658148E-2</v>
      </c>
      <c r="X24" s="9">
        <v>40</v>
      </c>
      <c r="Y24" s="41">
        <f t="shared" si="7"/>
        <v>2.4464831804281346E-2</v>
      </c>
      <c r="Z24" s="6">
        <v>36</v>
      </c>
      <c r="AA24" s="41">
        <f t="shared" si="8"/>
        <v>2.2058823529411766E-2</v>
      </c>
      <c r="AB24" s="9">
        <v>33</v>
      </c>
      <c r="AC24" s="41">
        <f t="shared" si="9"/>
        <v>2.0846493998736577E-2</v>
      </c>
      <c r="AD24" s="4">
        <v>38</v>
      </c>
      <c r="AE24" s="44">
        <f t="shared" si="10"/>
        <v>2.4157660521296885E-2</v>
      </c>
      <c r="AF24" s="4">
        <v>32</v>
      </c>
      <c r="AG24" s="44">
        <f t="shared" si="11"/>
        <v>2.1038790269559501E-2</v>
      </c>
      <c r="AH24" s="4">
        <v>31</v>
      </c>
      <c r="AI24" s="44">
        <f t="shared" si="12"/>
        <v>2.139406487232574E-2</v>
      </c>
      <c r="AJ24" s="67"/>
    </row>
    <row r="25" spans="1:37" x14ac:dyDescent="0.25">
      <c r="A25" s="39" t="s">
        <v>38</v>
      </c>
      <c r="B25" s="40" t="e">
        <f>#REF!</f>
        <v>#REF!</v>
      </c>
      <c r="C25" s="34" t="e">
        <f>#REF!</f>
        <v>#REF!</v>
      </c>
      <c r="D25" s="6" t="e">
        <f>#REF!</f>
        <v>#REF!</v>
      </c>
      <c r="E25" s="34" t="e">
        <f>#REF!</f>
        <v>#REF!</v>
      </c>
      <c r="F25" s="6" t="e">
        <f>#REF!</f>
        <v>#REF!</v>
      </c>
      <c r="G25" s="34" t="e">
        <f>#REF!</f>
        <v>#REF!</v>
      </c>
      <c r="H25" s="6" t="e">
        <f>#REF!</f>
        <v>#REF!</v>
      </c>
      <c r="I25" s="34" t="e">
        <f>#REF!</f>
        <v>#REF!</v>
      </c>
      <c r="J25" s="6" t="e">
        <f>#REF!</f>
        <v>#REF!</v>
      </c>
      <c r="K25" s="41" t="e">
        <f>#REF!</f>
        <v>#REF!</v>
      </c>
      <c r="L25" s="6" t="e">
        <f>#REF!</f>
        <v>#REF!</v>
      </c>
      <c r="M25" s="41" t="e">
        <f>#REF!</f>
        <v>#REF!</v>
      </c>
      <c r="N25" s="6" t="e">
        <f>#REF!</f>
        <v>#REF!</v>
      </c>
      <c r="O25" s="41" t="e">
        <f>#REF!</f>
        <v>#REF!</v>
      </c>
      <c r="P25" s="9">
        <v>83</v>
      </c>
      <c r="Q25" s="41">
        <f t="shared" si="3"/>
        <v>5.4177545691906005E-2</v>
      </c>
      <c r="R25" s="9">
        <v>94</v>
      </c>
      <c r="S25" s="41">
        <f t="shared" si="4"/>
        <v>5.9008160703075956E-2</v>
      </c>
      <c r="T25" s="9">
        <v>99</v>
      </c>
      <c r="U25" s="41">
        <f t="shared" si="5"/>
        <v>6.1148857319332922E-2</v>
      </c>
      <c r="V25" s="9">
        <v>85</v>
      </c>
      <c r="W25" s="41">
        <f t="shared" si="6"/>
        <v>5.4313099041533544E-2</v>
      </c>
      <c r="X25" s="9">
        <v>77</v>
      </c>
      <c r="Y25" s="41">
        <f t="shared" si="7"/>
        <v>4.7094801223241591E-2</v>
      </c>
      <c r="Z25" s="6">
        <v>86</v>
      </c>
      <c r="AA25" s="41">
        <f t="shared" si="8"/>
        <v>5.2696078431372549E-2</v>
      </c>
      <c r="AB25" s="9">
        <v>86</v>
      </c>
      <c r="AC25" s="41">
        <f t="shared" si="9"/>
        <v>5.4327226784586229E-2</v>
      </c>
      <c r="AD25" s="4">
        <v>76</v>
      </c>
      <c r="AE25" s="44">
        <f t="shared" si="10"/>
        <v>4.831532104259377E-2</v>
      </c>
      <c r="AF25" s="4">
        <v>65</v>
      </c>
      <c r="AG25" s="44">
        <f t="shared" si="11"/>
        <v>4.2735042735042736E-2</v>
      </c>
      <c r="AH25" s="4">
        <v>66</v>
      </c>
      <c r="AI25" s="44">
        <f t="shared" si="12"/>
        <v>4.5548654244306416E-2</v>
      </c>
      <c r="AJ25" s="19"/>
    </row>
    <row r="26" spans="1:37" x14ac:dyDescent="0.25">
      <c r="A26" s="39" t="s">
        <v>39</v>
      </c>
      <c r="B26" s="40" t="e">
        <f>#REF!</f>
        <v>#REF!</v>
      </c>
      <c r="C26" s="34" t="e">
        <f>#REF!</f>
        <v>#REF!</v>
      </c>
      <c r="D26" s="6" t="e">
        <f>#REF!</f>
        <v>#REF!</v>
      </c>
      <c r="E26" s="34" t="e">
        <f>#REF!</f>
        <v>#REF!</v>
      </c>
      <c r="F26" s="6" t="e">
        <f>#REF!</f>
        <v>#REF!</v>
      </c>
      <c r="G26" s="34" t="e">
        <f>#REF!</f>
        <v>#REF!</v>
      </c>
      <c r="H26" s="6" t="e">
        <f>#REF!</f>
        <v>#REF!</v>
      </c>
      <c r="I26" s="34" t="e">
        <f>#REF!</f>
        <v>#REF!</v>
      </c>
      <c r="J26" s="6" t="e">
        <f>#REF!</f>
        <v>#REF!</v>
      </c>
      <c r="K26" s="41" t="e">
        <f>#REF!</f>
        <v>#REF!</v>
      </c>
      <c r="L26" s="6" t="e">
        <f>#REF!</f>
        <v>#REF!</v>
      </c>
      <c r="M26" s="41" t="e">
        <f>#REF!</f>
        <v>#REF!</v>
      </c>
      <c r="N26" s="6" t="e">
        <f>#REF!</f>
        <v>#REF!</v>
      </c>
      <c r="O26" s="41" t="e">
        <f>#REF!</f>
        <v>#REF!</v>
      </c>
      <c r="P26" s="9">
        <v>33</v>
      </c>
      <c r="Q26" s="41">
        <f t="shared" si="3"/>
        <v>2.1540469973890339E-2</v>
      </c>
      <c r="R26" s="9">
        <v>43</v>
      </c>
      <c r="S26" s="41">
        <f t="shared" si="4"/>
        <v>2.699309478970496E-2</v>
      </c>
      <c r="T26" s="9">
        <v>46</v>
      </c>
      <c r="U26" s="41">
        <f t="shared" si="5"/>
        <v>2.8412600370599134E-2</v>
      </c>
      <c r="V26" s="9">
        <v>45</v>
      </c>
      <c r="W26" s="41">
        <f t="shared" si="6"/>
        <v>2.8753993610223641E-2</v>
      </c>
      <c r="X26" s="9">
        <v>46</v>
      </c>
      <c r="Y26" s="41">
        <f t="shared" si="7"/>
        <v>2.8134556574923548E-2</v>
      </c>
      <c r="Z26" s="6">
        <v>41</v>
      </c>
      <c r="AA26" s="41">
        <f t="shared" si="8"/>
        <v>2.5122549019607844E-2</v>
      </c>
      <c r="AB26" s="9">
        <v>42</v>
      </c>
      <c r="AC26" s="41">
        <f t="shared" si="9"/>
        <v>2.6531901452937462E-2</v>
      </c>
      <c r="AD26" s="4">
        <v>38</v>
      </c>
      <c r="AE26" s="44">
        <f t="shared" si="10"/>
        <v>2.4157660521296885E-2</v>
      </c>
      <c r="AF26" s="4">
        <v>42</v>
      </c>
      <c r="AG26" s="44">
        <f t="shared" si="11"/>
        <v>2.7613412228796843E-2</v>
      </c>
      <c r="AH26" s="4">
        <v>38</v>
      </c>
      <c r="AI26" s="44">
        <f t="shared" si="12"/>
        <v>2.6224982746721876E-2</v>
      </c>
      <c r="AJ26" s="19"/>
    </row>
    <row r="27" spans="1:37" x14ac:dyDescent="0.25">
      <c r="A27" s="39" t="s">
        <v>40</v>
      </c>
      <c r="B27" s="40" t="e">
        <f>#REF!</f>
        <v>#REF!</v>
      </c>
      <c r="C27" s="34" t="e">
        <f>#REF!</f>
        <v>#REF!</v>
      </c>
      <c r="D27" s="6" t="e">
        <f>#REF!</f>
        <v>#REF!</v>
      </c>
      <c r="E27" s="34" t="e">
        <f>#REF!</f>
        <v>#REF!</v>
      </c>
      <c r="F27" s="6" t="e">
        <f>#REF!</f>
        <v>#REF!</v>
      </c>
      <c r="G27" s="34" t="e">
        <f>#REF!</f>
        <v>#REF!</v>
      </c>
      <c r="H27" s="6" t="e">
        <f>#REF!</f>
        <v>#REF!</v>
      </c>
      <c r="I27" s="34" t="e">
        <f>#REF!</f>
        <v>#REF!</v>
      </c>
      <c r="J27" s="6" t="e">
        <f>#REF!</f>
        <v>#REF!</v>
      </c>
      <c r="K27" s="41" t="e">
        <f>#REF!</f>
        <v>#REF!</v>
      </c>
      <c r="L27" s="6" t="e">
        <f>#REF!</f>
        <v>#REF!</v>
      </c>
      <c r="M27" s="41" t="e">
        <f>#REF!</f>
        <v>#REF!</v>
      </c>
      <c r="N27" s="6" t="e">
        <f>#REF!</f>
        <v>#REF!</v>
      </c>
      <c r="O27" s="41" t="e">
        <f>#REF!</f>
        <v>#REF!</v>
      </c>
      <c r="P27" s="9">
        <v>3</v>
      </c>
      <c r="Q27" s="41">
        <f t="shared" si="3"/>
        <v>1.9582245430809398E-3</v>
      </c>
      <c r="R27" s="9">
        <v>3</v>
      </c>
      <c r="S27" s="41">
        <f t="shared" si="4"/>
        <v>1.8832391713747645E-3</v>
      </c>
      <c r="T27" s="9">
        <v>3</v>
      </c>
      <c r="U27" s="41">
        <f t="shared" si="5"/>
        <v>1.8529956763434219E-3</v>
      </c>
      <c r="V27" s="9">
        <v>2</v>
      </c>
      <c r="W27" s="41">
        <f t="shared" si="6"/>
        <v>1.2779552715654952E-3</v>
      </c>
      <c r="X27" s="9">
        <v>1</v>
      </c>
      <c r="Y27" s="41">
        <f t="shared" si="7"/>
        <v>6.116207951070336E-4</v>
      </c>
      <c r="Z27" s="6">
        <v>0</v>
      </c>
      <c r="AA27" s="41">
        <f t="shared" si="8"/>
        <v>0</v>
      </c>
      <c r="AB27" s="9">
        <v>1</v>
      </c>
      <c r="AC27" s="41">
        <f t="shared" si="9"/>
        <v>6.3171193935565378E-4</v>
      </c>
      <c r="AD27" s="4">
        <v>2</v>
      </c>
      <c r="AE27" s="44">
        <f t="shared" si="10"/>
        <v>1.2714558169103624E-3</v>
      </c>
      <c r="AF27" s="4">
        <v>2</v>
      </c>
      <c r="AG27" s="44">
        <f>AF27/AF$60</f>
        <v>1.3149243918474688E-3</v>
      </c>
      <c r="AH27" s="4">
        <v>2</v>
      </c>
      <c r="AI27" s="44">
        <f>AH27/AH$60</f>
        <v>1.3802622498274672E-3</v>
      </c>
      <c r="AJ27" s="19"/>
    </row>
    <row r="28" spans="1:37" x14ac:dyDescent="0.25">
      <c r="A28" s="43"/>
      <c r="B28" s="40"/>
      <c r="C28" s="34"/>
      <c r="D28" s="6"/>
      <c r="E28" s="34"/>
      <c r="F28" s="6"/>
      <c r="G28" s="34"/>
      <c r="H28" s="6"/>
      <c r="I28" s="34"/>
      <c r="J28" s="6"/>
      <c r="K28" s="41"/>
      <c r="L28" s="6"/>
      <c r="M28" s="41"/>
      <c r="N28" s="6"/>
      <c r="O28" s="41"/>
      <c r="P28" s="9"/>
      <c r="Q28" s="41"/>
      <c r="R28" s="9"/>
      <c r="S28" s="41"/>
      <c r="T28" s="9"/>
      <c r="U28" s="41"/>
      <c r="V28" s="9"/>
      <c r="W28" s="41"/>
      <c r="X28" s="9"/>
      <c r="Y28" s="41"/>
      <c r="AA28" s="41"/>
      <c r="AB28" s="9"/>
      <c r="AC28" s="41"/>
      <c r="AE28" s="44"/>
      <c r="AG28" s="44"/>
      <c r="AI28" s="44"/>
      <c r="AJ28" s="19"/>
    </row>
    <row r="29" spans="1:37" x14ac:dyDescent="0.25">
      <c r="A29" s="57" t="s">
        <v>41</v>
      </c>
      <c r="B29" s="58" t="e">
        <f t="shared" ref="B29:O29" si="13">SUM(B21:B28)</f>
        <v>#REF!</v>
      </c>
      <c r="C29" s="59" t="e">
        <f t="shared" si="13"/>
        <v>#REF!</v>
      </c>
      <c r="D29" s="60" t="e">
        <f t="shared" si="13"/>
        <v>#REF!</v>
      </c>
      <c r="E29" s="59" t="e">
        <f t="shared" si="13"/>
        <v>#REF!</v>
      </c>
      <c r="F29" s="60" t="e">
        <f t="shared" si="13"/>
        <v>#REF!</v>
      </c>
      <c r="G29" s="59" t="e">
        <f t="shared" si="13"/>
        <v>#REF!</v>
      </c>
      <c r="H29" s="60" t="e">
        <f t="shared" si="13"/>
        <v>#REF!</v>
      </c>
      <c r="I29" s="59" t="e">
        <f t="shared" si="13"/>
        <v>#REF!</v>
      </c>
      <c r="J29" s="60" t="e">
        <f t="shared" si="13"/>
        <v>#REF!</v>
      </c>
      <c r="K29" s="61" t="e">
        <f t="shared" si="13"/>
        <v>#REF!</v>
      </c>
      <c r="L29" s="60" t="e">
        <f t="shared" si="13"/>
        <v>#REF!</v>
      </c>
      <c r="M29" s="61" t="e">
        <f t="shared" si="13"/>
        <v>#REF!</v>
      </c>
      <c r="N29" s="60" t="e">
        <f t="shared" si="13"/>
        <v>#REF!</v>
      </c>
      <c r="O29" s="61" t="e">
        <f t="shared" si="13"/>
        <v>#REF!</v>
      </c>
      <c r="P29" s="62">
        <f>SUM(P21:P27)</f>
        <v>505</v>
      </c>
      <c r="Q29" s="61">
        <f>P29/P62</f>
        <v>0.32963446475195823</v>
      </c>
      <c r="R29" s="62">
        <f>SUM(R21:R27)</f>
        <v>515</v>
      </c>
      <c r="S29" s="61">
        <f>R29/R62</f>
        <v>0.32328939108600124</v>
      </c>
      <c r="T29" s="62">
        <f>SUM(T21:T27)</f>
        <v>490</v>
      </c>
      <c r="U29" s="61">
        <f>T29/T62</f>
        <v>0.30265596046942556</v>
      </c>
      <c r="V29" s="62">
        <f>SUM(V21:V27)</f>
        <v>471</v>
      </c>
      <c r="W29" s="61">
        <f>V29/V62</f>
        <v>0.30095846645367413</v>
      </c>
      <c r="X29" s="62">
        <f>SUM(X21:X27)</f>
        <v>483</v>
      </c>
      <c r="Y29" s="61">
        <f>X29/X62</f>
        <v>0.29541284403669726</v>
      </c>
      <c r="Z29" s="63">
        <f>SUM(Z21:Z27)</f>
        <v>498</v>
      </c>
      <c r="AA29" s="61">
        <f>Z29/Z62</f>
        <v>0.30514705882352944</v>
      </c>
      <c r="AB29" s="62">
        <f>SUM(AB21:AB27)</f>
        <v>511</v>
      </c>
      <c r="AC29" s="61">
        <f>AB29/AB62</f>
        <v>0.32280480101073911</v>
      </c>
      <c r="AD29" s="64">
        <f>SUM(AD21:AD27)</f>
        <v>523</v>
      </c>
      <c r="AE29" s="65">
        <f>AD29/AD62</f>
        <v>0.33248569612205975</v>
      </c>
      <c r="AF29" s="64">
        <f>SUM(AF21:AF27)</f>
        <v>491</v>
      </c>
      <c r="AG29" s="65">
        <f>AF29/AF60</f>
        <v>0.32281393819855358</v>
      </c>
      <c r="AH29" s="64">
        <f>SUM(AH21:AH27)</f>
        <v>445</v>
      </c>
      <c r="AI29" s="65">
        <f>AH29/AH60</f>
        <v>0.30710835058661146</v>
      </c>
      <c r="AJ29" s="19"/>
    </row>
    <row r="30" spans="1:37" hidden="1" x14ac:dyDescent="0.25">
      <c r="A30" s="43"/>
      <c r="B30" s="40"/>
      <c r="C30" s="34"/>
      <c r="D30" s="6"/>
      <c r="E30" s="34"/>
      <c r="F30" s="6"/>
      <c r="G30" s="34"/>
      <c r="H30" s="6"/>
      <c r="I30" s="34"/>
      <c r="J30" s="6"/>
      <c r="K30" s="41"/>
      <c r="L30" s="6"/>
      <c r="M30" s="41"/>
      <c r="N30" s="6"/>
      <c r="O30" s="41"/>
      <c r="P30" s="9"/>
      <c r="Q30" s="41"/>
      <c r="R30" s="9"/>
      <c r="S30" s="41"/>
      <c r="T30" s="9"/>
      <c r="U30" s="41"/>
      <c r="V30" s="9"/>
      <c r="W30" s="41"/>
      <c r="X30" s="9"/>
      <c r="Y30" s="41"/>
      <c r="AA30" s="41"/>
      <c r="AB30" s="9"/>
      <c r="AC30" s="41"/>
      <c r="AE30" s="44"/>
      <c r="AG30" s="44"/>
      <c r="AI30" s="44"/>
      <c r="AJ30" s="19"/>
    </row>
    <row r="31" spans="1:37" x14ac:dyDescent="0.25">
      <c r="A31" s="43" t="s">
        <v>42</v>
      </c>
      <c r="B31" s="40"/>
      <c r="C31" s="34"/>
      <c r="D31" s="6"/>
      <c r="E31" s="34"/>
      <c r="F31" s="6"/>
      <c r="G31" s="34"/>
      <c r="H31" s="6"/>
      <c r="I31" s="34"/>
      <c r="J31" s="6"/>
      <c r="K31" s="41"/>
      <c r="L31" s="6"/>
      <c r="M31" s="41"/>
      <c r="N31" s="6"/>
      <c r="O31" s="41"/>
      <c r="P31" s="9"/>
      <c r="Q31" s="41"/>
      <c r="R31" s="9"/>
      <c r="S31" s="41"/>
      <c r="T31" s="9"/>
      <c r="U31" s="41"/>
      <c r="V31" s="9"/>
      <c r="W31" s="41"/>
      <c r="X31" s="9"/>
      <c r="Y31" s="41"/>
      <c r="AA31" s="41"/>
      <c r="AB31" s="9"/>
      <c r="AC31" s="41"/>
      <c r="AE31" s="44"/>
      <c r="AG31" s="44"/>
      <c r="AI31" s="44"/>
      <c r="AJ31" s="19"/>
    </row>
    <row r="32" spans="1:37" x14ac:dyDescent="0.25">
      <c r="A32" s="39" t="s">
        <v>43</v>
      </c>
      <c r="B32" s="40" t="e">
        <f>#REF!</f>
        <v>#REF!</v>
      </c>
      <c r="C32" s="34" t="e">
        <f>#REF!</f>
        <v>#REF!</v>
      </c>
      <c r="D32" s="6" t="e">
        <f>#REF!</f>
        <v>#REF!</v>
      </c>
      <c r="E32" s="34" t="e">
        <f>#REF!</f>
        <v>#REF!</v>
      </c>
      <c r="F32" s="6" t="e">
        <f>#REF!</f>
        <v>#REF!</v>
      </c>
      <c r="G32" s="34" t="e">
        <f>#REF!</f>
        <v>#REF!</v>
      </c>
      <c r="H32" s="6" t="e">
        <f>#REF!</f>
        <v>#REF!</v>
      </c>
      <c r="I32" s="34" t="e">
        <f>#REF!</f>
        <v>#REF!</v>
      </c>
      <c r="J32" s="6" t="e">
        <f>#REF!</f>
        <v>#REF!</v>
      </c>
      <c r="K32" s="41" t="e">
        <f>#REF!</f>
        <v>#REF!</v>
      </c>
      <c r="L32" s="6" t="e">
        <f>#REF!</f>
        <v>#REF!</v>
      </c>
      <c r="M32" s="41" t="e">
        <f>#REF!</f>
        <v>#REF!</v>
      </c>
      <c r="N32" s="6" t="e">
        <f>#REF!</f>
        <v>#REF!</v>
      </c>
      <c r="O32" s="41" t="e">
        <f>#REF!</f>
        <v>#REF!</v>
      </c>
      <c r="P32" s="9">
        <v>22</v>
      </c>
      <c r="Q32" s="41">
        <f t="shared" ref="Q32:Q40" si="14">P32/P$62</f>
        <v>1.4360313315926894E-2</v>
      </c>
      <c r="R32" s="9">
        <v>26</v>
      </c>
      <c r="S32" s="41">
        <f t="shared" ref="S32:S40" si="15">R32/R$62</f>
        <v>1.6321406151914627E-2</v>
      </c>
      <c r="T32" s="9">
        <v>31</v>
      </c>
      <c r="U32" s="41">
        <f t="shared" ref="U32:U40" si="16">T32/T$62</f>
        <v>1.9147621988882025E-2</v>
      </c>
      <c r="V32" s="9">
        <v>27</v>
      </c>
      <c r="W32" s="41">
        <f t="shared" ref="W32:W40" si="17">V32/V$62</f>
        <v>1.7252396166134186E-2</v>
      </c>
      <c r="X32" s="9">
        <v>26</v>
      </c>
      <c r="Y32" s="41">
        <f t="shared" ref="Y32:Y40" si="18">X32/X$62</f>
        <v>1.5902140672782873E-2</v>
      </c>
      <c r="Z32" s="6">
        <v>21</v>
      </c>
      <c r="AA32" s="41">
        <f t="shared" ref="AA32:AA40" si="19">Z32/Z$62</f>
        <v>1.2867647058823529E-2</v>
      </c>
      <c r="AB32" s="9">
        <v>23</v>
      </c>
      <c r="AC32" s="41">
        <f t="shared" ref="AC32:AC40" si="20">AB32/AB$62</f>
        <v>1.4529374605180037E-2</v>
      </c>
      <c r="AD32" s="4">
        <v>25</v>
      </c>
      <c r="AE32" s="44">
        <f t="shared" ref="AE32:AE39" si="21">AD32/AD$62</f>
        <v>1.5893197711379529E-2</v>
      </c>
      <c r="AF32" s="4">
        <v>22</v>
      </c>
      <c r="AG32" s="44">
        <f>AF32/AF$60</f>
        <v>1.4464168310322156E-2</v>
      </c>
      <c r="AH32" s="4">
        <v>23</v>
      </c>
      <c r="AI32" s="44">
        <f>AH32/AH$60</f>
        <v>1.5873015873015872E-2</v>
      </c>
      <c r="AJ32" s="19"/>
    </row>
    <row r="33" spans="1:36" x14ac:dyDescent="0.25">
      <c r="A33" s="39" t="s">
        <v>44</v>
      </c>
      <c r="B33" s="40" t="e">
        <f>#REF!</f>
        <v>#REF!</v>
      </c>
      <c r="C33" s="34" t="e">
        <f>#REF!</f>
        <v>#REF!</v>
      </c>
      <c r="D33" s="6" t="e">
        <f>#REF!</f>
        <v>#REF!</v>
      </c>
      <c r="E33" s="34" t="e">
        <f>#REF!</f>
        <v>#REF!</v>
      </c>
      <c r="F33" s="6" t="e">
        <f>#REF!</f>
        <v>#REF!</v>
      </c>
      <c r="G33" s="34" t="e">
        <f>#REF!</f>
        <v>#REF!</v>
      </c>
      <c r="H33" s="6" t="e">
        <f>#REF!</f>
        <v>#REF!</v>
      </c>
      <c r="I33" s="34" t="e">
        <f>#REF!</f>
        <v>#REF!</v>
      </c>
      <c r="J33" s="6" t="e">
        <f>#REF!</f>
        <v>#REF!</v>
      </c>
      <c r="K33" s="41" t="e">
        <f>#REF!</f>
        <v>#REF!</v>
      </c>
      <c r="L33" s="6" t="e">
        <f>#REF!</f>
        <v>#REF!</v>
      </c>
      <c r="M33" s="41" t="e">
        <f>#REF!</f>
        <v>#REF!</v>
      </c>
      <c r="N33" s="6" t="e">
        <f>#REF!</f>
        <v>#REF!</v>
      </c>
      <c r="O33" s="41" t="e">
        <f>#REF!</f>
        <v>#REF!</v>
      </c>
      <c r="P33" s="9">
        <v>53</v>
      </c>
      <c r="Q33" s="41">
        <f t="shared" si="14"/>
        <v>3.4595300261096605E-2</v>
      </c>
      <c r="R33" s="9">
        <v>54</v>
      </c>
      <c r="S33" s="41">
        <f t="shared" si="15"/>
        <v>3.3898305084745763E-2</v>
      </c>
      <c r="T33" s="9">
        <v>54</v>
      </c>
      <c r="U33" s="41">
        <f t="shared" si="16"/>
        <v>3.3353922174181594E-2</v>
      </c>
      <c r="V33" s="9">
        <v>59</v>
      </c>
      <c r="W33" s="41">
        <f t="shared" si="17"/>
        <v>3.769968051118211E-2</v>
      </c>
      <c r="X33" s="9">
        <v>62</v>
      </c>
      <c r="Y33" s="41">
        <f t="shared" si="18"/>
        <v>3.7920489296636085E-2</v>
      </c>
      <c r="Z33" s="6">
        <v>53</v>
      </c>
      <c r="AA33" s="41">
        <f t="shared" si="19"/>
        <v>3.2475490196078434E-2</v>
      </c>
      <c r="AB33" s="9">
        <v>49</v>
      </c>
      <c r="AC33" s="41">
        <f t="shared" si="20"/>
        <v>3.0953885028427039E-2</v>
      </c>
      <c r="AD33" s="4">
        <v>43</v>
      </c>
      <c r="AE33" s="44">
        <f t="shared" si="21"/>
        <v>2.733630006357279E-2</v>
      </c>
      <c r="AF33" s="4">
        <v>38</v>
      </c>
      <c r="AG33" s="44">
        <f t="shared" ref="AG33:AG40" si="22">AF33/AF$60</f>
        <v>2.4983563445101907E-2</v>
      </c>
      <c r="AH33" s="4">
        <v>36</v>
      </c>
      <c r="AI33" s="44">
        <f t="shared" ref="AI33:AI40" si="23">AH33/AH$60</f>
        <v>2.4844720496894408E-2</v>
      </c>
      <c r="AJ33" s="19"/>
    </row>
    <row r="34" spans="1:36" x14ac:dyDescent="0.25">
      <c r="A34" s="39" t="s">
        <v>45</v>
      </c>
      <c r="B34" s="40" t="e">
        <f>#REF!</f>
        <v>#REF!</v>
      </c>
      <c r="C34" s="34" t="e">
        <f>#REF!</f>
        <v>#REF!</v>
      </c>
      <c r="D34" s="6" t="e">
        <f>#REF!</f>
        <v>#REF!</v>
      </c>
      <c r="E34" s="34" t="e">
        <f>#REF!</f>
        <v>#REF!</v>
      </c>
      <c r="F34" s="6" t="e">
        <f>#REF!</f>
        <v>#REF!</v>
      </c>
      <c r="G34" s="34" t="e">
        <f>#REF!</f>
        <v>#REF!</v>
      </c>
      <c r="H34" s="6" t="e">
        <f>#REF!</f>
        <v>#REF!</v>
      </c>
      <c r="I34" s="34" t="e">
        <f>#REF!</f>
        <v>#REF!</v>
      </c>
      <c r="J34" s="6" t="e">
        <f>#REF!</f>
        <v>#REF!</v>
      </c>
      <c r="K34" s="41" t="e">
        <f>#REF!</f>
        <v>#REF!</v>
      </c>
      <c r="L34" s="6" t="e">
        <f>#REF!</f>
        <v>#REF!</v>
      </c>
      <c r="M34" s="41" t="e">
        <f>#REF!</f>
        <v>#REF!</v>
      </c>
      <c r="N34" s="6" t="e">
        <f>#REF!</f>
        <v>#REF!</v>
      </c>
      <c r="O34" s="41" t="e">
        <f>#REF!</f>
        <v>#REF!</v>
      </c>
      <c r="P34" s="9">
        <v>23</v>
      </c>
      <c r="Q34" s="41">
        <f t="shared" si="14"/>
        <v>1.5013054830287207E-2</v>
      </c>
      <c r="R34" s="9">
        <v>29</v>
      </c>
      <c r="S34" s="41">
        <f t="shared" si="15"/>
        <v>1.820464532328939E-2</v>
      </c>
      <c r="T34" s="9">
        <v>28</v>
      </c>
      <c r="U34" s="41">
        <f t="shared" si="16"/>
        <v>1.7294626312538603E-2</v>
      </c>
      <c r="V34" s="9">
        <v>23</v>
      </c>
      <c r="W34" s="41">
        <f t="shared" si="17"/>
        <v>1.4696485623003195E-2</v>
      </c>
      <c r="X34" s="9">
        <v>32</v>
      </c>
      <c r="Y34" s="41">
        <f t="shared" si="18"/>
        <v>1.9571865443425075E-2</v>
      </c>
      <c r="Z34" s="6">
        <v>28</v>
      </c>
      <c r="AA34" s="41">
        <f t="shared" si="19"/>
        <v>1.7156862745098041E-2</v>
      </c>
      <c r="AB34" s="9">
        <v>34</v>
      </c>
      <c r="AC34" s="41">
        <f t="shared" si="20"/>
        <v>2.1478205938092229E-2</v>
      </c>
      <c r="AD34" s="4">
        <v>30</v>
      </c>
      <c r="AE34" s="68">
        <f t="shared" si="21"/>
        <v>1.9071837253655435E-2</v>
      </c>
      <c r="AF34" s="4">
        <v>27</v>
      </c>
      <c r="AG34" s="44">
        <f t="shared" si="22"/>
        <v>1.7751479289940829E-2</v>
      </c>
      <c r="AH34" s="4">
        <v>28</v>
      </c>
      <c r="AI34" s="44">
        <f t="shared" si="23"/>
        <v>1.932367149758454E-2</v>
      </c>
      <c r="AJ34" s="19"/>
    </row>
    <row r="35" spans="1:36" x14ac:dyDescent="0.25">
      <c r="A35" s="39" t="s">
        <v>46</v>
      </c>
      <c r="B35" s="40" t="e">
        <f>#REF!</f>
        <v>#REF!</v>
      </c>
      <c r="C35" s="34" t="e">
        <f>#REF!</f>
        <v>#REF!</v>
      </c>
      <c r="D35" s="6" t="e">
        <f>#REF!</f>
        <v>#REF!</v>
      </c>
      <c r="E35" s="34" t="e">
        <f>#REF!</f>
        <v>#REF!</v>
      </c>
      <c r="F35" s="6" t="e">
        <f>#REF!</f>
        <v>#REF!</v>
      </c>
      <c r="G35" s="34" t="e">
        <f>#REF!</f>
        <v>#REF!</v>
      </c>
      <c r="H35" s="6" t="e">
        <f>#REF!</f>
        <v>#REF!</v>
      </c>
      <c r="I35" s="34" t="e">
        <f>#REF!</f>
        <v>#REF!</v>
      </c>
      <c r="J35" s="6" t="e">
        <f>#REF!</f>
        <v>#REF!</v>
      </c>
      <c r="K35" s="41" t="e">
        <f>#REF!</f>
        <v>#REF!</v>
      </c>
      <c r="L35" s="6" t="e">
        <f>#REF!</f>
        <v>#REF!</v>
      </c>
      <c r="M35" s="41" t="e">
        <f>#REF!</f>
        <v>#REF!</v>
      </c>
      <c r="N35" s="6" t="e">
        <f>#REF!</f>
        <v>#REF!</v>
      </c>
      <c r="O35" s="41" t="e">
        <f>#REF!</f>
        <v>#REF!</v>
      </c>
      <c r="P35" s="9">
        <v>35</v>
      </c>
      <c r="Q35" s="41">
        <f t="shared" si="14"/>
        <v>2.2845953002610966E-2</v>
      </c>
      <c r="R35" s="9">
        <v>30</v>
      </c>
      <c r="S35" s="41">
        <f t="shared" si="15"/>
        <v>1.8832391713747645E-2</v>
      </c>
      <c r="T35" s="9">
        <v>29</v>
      </c>
      <c r="U35" s="41">
        <f t="shared" si="16"/>
        <v>1.7912291537986413E-2</v>
      </c>
      <c r="V35" s="9">
        <v>28</v>
      </c>
      <c r="W35" s="41">
        <f t="shared" si="17"/>
        <v>1.7891373801916934E-2</v>
      </c>
      <c r="X35" s="9">
        <v>31</v>
      </c>
      <c r="Y35" s="41">
        <f t="shared" si="18"/>
        <v>1.8960244648318043E-2</v>
      </c>
      <c r="Z35" s="6">
        <v>25</v>
      </c>
      <c r="AA35" s="41">
        <f t="shared" si="19"/>
        <v>1.5318627450980392E-2</v>
      </c>
      <c r="AB35" s="9">
        <v>33</v>
      </c>
      <c r="AC35" s="41">
        <f t="shared" si="20"/>
        <v>2.0846493998736577E-2</v>
      </c>
      <c r="AD35" s="4">
        <v>27</v>
      </c>
      <c r="AE35" s="68">
        <f t="shared" si="21"/>
        <v>1.7164653528289893E-2</v>
      </c>
      <c r="AF35" s="4">
        <v>27</v>
      </c>
      <c r="AG35" s="44">
        <f t="shared" si="22"/>
        <v>1.7751479289940829E-2</v>
      </c>
      <c r="AH35" s="4">
        <v>33</v>
      </c>
      <c r="AI35" s="44">
        <f t="shared" si="23"/>
        <v>2.2774327122153208E-2</v>
      </c>
      <c r="AJ35" s="19"/>
    </row>
    <row r="36" spans="1:36" x14ac:dyDescent="0.25">
      <c r="A36" s="39" t="s">
        <v>47</v>
      </c>
      <c r="B36" s="40" t="e">
        <f>#REF!</f>
        <v>#REF!</v>
      </c>
      <c r="C36" s="34" t="e">
        <f>#REF!</f>
        <v>#REF!</v>
      </c>
      <c r="D36" s="6" t="e">
        <f>#REF!</f>
        <v>#REF!</v>
      </c>
      <c r="E36" s="34" t="e">
        <f>#REF!</f>
        <v>#REF!</v>
      </c>
      <c r="F36" s="6" t="e">
        <f>#REF!</f>
        <v>#REF!</v>
      </c>
      <c r="G36" s="34" t="e">
        <f>#REF!</f>
        <v>#REF!</v>
      </c>
      <c r="H36" s="6" t="e">
        <f>#REF!</f>
        <v>#REF!</v>
      </c>
      <c r="I36" s="34" t="e">
        <f>#REF!</f>
        <v>#REF!</v>
      </c>
      <c r="J36" s="6" t="e">
        <f>#REF!</f>
        <v>#REF!</v>
      </c>
      <c r="K36" s="41" t="e">
        <f>#REF!</f>
        <v>#REF!</v>
      </c>
      <c r="L36" s="6" t="e">
        <f>#REF!</f>
        <v>#REF!</v>
      </c>
      <c r="M36" s="41" t="e">
        <f>#REF!</f>
        <v>#REF!</v>
      </c>
      <c r="N36" s="6" t="e">
        <f>#REF!</f>
        <v>#REF!</v>
      </c>
      <c r="O36" s="41" t="e">
        <f>#REF!</f>
        <v>#REF!</v>
      </c>
      <c r="P36" s="9">
        <v>8</v>
      </c>
      <c r="Q36" s="41">
        <f t="shared" si="14"/>
        <v>5.2219321148825066E-3</v>
      </c>
      <c r="R36" s="9">
        <v>8</v>
      </c>
      <c r="S36" s="41">
        <f t="shared" si="15"/>
        <v>5.0219711236660393E-3</v>
      </c>
      <c r="T36" s="9">
        <v>6</v>
      </c>
      <c r="U36" s="41">
        <f t="shared" si="16"/>
        <v>3.7059913526868438E-3</v>
      </c>
      <c r="V36" s="9">
        <v>5</v>
      </c>
      <c r="W36" s="41">
        <f t="shared" si="17"/>
        <v>3.1948881789137379E-3</v>
      </c>
      <c r="X36" s="9">
        <v>5</v>
      </c>
      <c r="Y36" s="41">
        <f t="shared" si="18"/>
        <v>3.0581039755351682E-3</v>
      </c>
      <c r="Z36" s="6">
        <v>4</v>
      </c>
      <c r="AA36" s="41">
        <f t="shared" si="19"/>
        <v>2.4509803921568627E-3</v>
      </c>
      <c r="AB36" s="9">
        <v>4</v>
      </c>
      <c r="AC36" s="41">
        <f t="shared" si="20"/>
        <v>2.5268477574226151E-3</v>
      </c>
      <c r="AD36" s="4">
        <v>6</v>
      </c>
      <c r="AE36" s="68">
        <f t="shared" si="21"/>
        <v>3.8143674507310869E-3</v>
      </c>
      <c r="AF36" s="4">
        <v>2</v>
      </c>
      <c r="AG36" s="44">
        <f t="shared" si="22"/>
        <v>1.3149243918474688E-3</v>
      </c>
      <c r="AH36" s="4">
        <v>1</v>
      </c>
      <c r="AI36" s="44">
        <f t="shared" si="23"/>
        <v>6.9013112491373362E-4</v>
      </c>
      <c r="AJ36" s="19"/>
    </row>
    <row r="37" spans="1:36" x14ac:dyDescent="0.25">
      <c r="A37" s="39" t="s">
        <v>48</v>
      </c>
      <c r="B37" s="40" t="e">
        <f>#REF!</f>
        <v>#REF!</v>
      </c>
      <c r="C37" s="34" t="e">
        <f>#REF!</f>
        <v>#REF!</v>
      </c>
      <c r="D37" s="6" t="e">
        <f>#REF!</f>
        <v>#REF!</v>
      </c>
      <c r="E37" s="34" t="e">
        <f>#REF!</f>
        <v>#REF!</v>
      </c>
      <c r="F37" s="6" t="e">
        <f>#REF!</f>
        <v>#REF!</v>
      </c>
      <c r="G37" s="34" t="e">
        <f>#REF!</f>
        <v>#REF!</v>
      </c>
      <c r="H37" s="6" t="e">
        <f>#REF!</f>
        <v>#REF!</v>
      </c>
      <c r="I37" s="34" t="e">
        <f>#REF!</f>
        <v>#REF!</v>
      </c>
      <c r="J37" s="6" t="e">
        <f>#REF!</f>
        <v>#REF!</v>
      </c>
      <c r="K37" s="41" t="e">
        <f>#REF!</f>
        <v>#REF!</v>
      </c>
      <c r="L37" s="6" t="e">
        <f>#REF!</f>
        <v>#REF!</v>
      </c>
      <c r="M37" s="41" t="e">
        <f>#REF!</f>
        <v>#REF!</v>
      </c>
      <c r="N37" s="6" t="e">
        <f>#REF!</f>
        <v>#REF!</v>
      </c>
      <c r="O37" s="41" t="e">
        <f>#REF!</f>
        <v>#REF!</v>
      </c>
      <c r="P37" s="9">
        <v>7</v>
      </c>
      <c r="Q37" s="41">
        <f t="shared" si="14"/>
        <v>4.5691906005221935E-3</v>
      </c>
      <c r="R37" s="9">
        <v>5</v>
      </c>
      <c r="S37" s="41">
        <f t="shared" si="15"/>
        <v>3.1387319522912741E-3</v>
      </c>
      <c r="T37" s="9">
        <v>6</v>
      </c>
      <c r="U37" s="41">
        <f t="shared" si="16"/>
        <v>3.7059913526868438E-3</v>
      </c>
      <c r="V37" s="9">
        <v>5</v>
      </c>
      <c r="W37" s="41">
        <f t="shared" si="17"/>
        <v>3.1948881789137379E-3</v>
      </c>
      <c r="X37" s="9">
        <v>4</v>
      </c>
      <c r="Y37" s="41">
        <f t="shared" si="18"/>
        <v>2.4464831804281344E-3</v>
      </c>
      <c r="Z37" s="6">
        <v>1</v>
      </c>
      <c r="AA37" s="41">
        <f t="shared" si="19"/>
        <v>6.1274509803921568E-4</v>
      </c>
      <c r="AB37" s="9">
        <v>1</v>
      </c>
      <c r="AC37" s="41">
        <f t="shared" si="20"/>
        <v>6.3171193935565378E-4</v>
      </c>
      <c r="AD37" s="4">
        <v>3</v>
      </c>
      <c r="AE37" s="68">
        <f t="shared" si="21"/>
        <v>1.9071837253655435E-3</v>
      </c>
      <c r="AF37" s="4">
        <v>2</v>
      </c>
      <c r="AG37" s="44">
        <f t="shared" si="22"/>
        <v>1.3149243918474688E-3</v>
      </c>
      <c r="AH37" s="4">
        <v>0</v>
      </c>
      <c r="AI37" s="44">
        <f t="shared" si="23"/>
        <v>0</v>
      </c>
      <c r="AJ37" s="19"/>
    </row>
    <row r="38" spans="1:36" x14ac:dyDescent="0.25">
      <c r="A38" s="39" t="s">
        <v>49</v>
      </c>
      <c r="B38" s="40" t="e">
        <f>#REF!</f>
        <v>#REF!</v>
      </c>
      <c r="C38" s="34" t="e">
        <f>#REF!</f>
        <v>#REF!</v>
      </c>
      <c r="D38" s="6" t="e">
        <f>#REF!</f>
        <v>#REF!</v>
      </c>
      <c r="E38" s="34" t="e">
        <f>#REF!</f>
        <v>#REF!</v>
      </c>
      <c r="F38" s="6" t="e">
        <f>#REF!</f>
        <v>#REF!</v>
      </c>
      <c r="G38" s="34" t="e">
        <f>#REF!</f>
        <v>#REF!</v>
      </c>
      <c r="H38" s="6" t="e">
        <f>#REF!</f>
        <v>#REF!</v>
      </c>
      <c r="I38" s="34" t="e">
        <f>#REF!</f>
        <v>#REF!</v>
      </c>
      <c r="J38" s="6" t="e">
        <f>#REF!</f>
        <v>#REF!</v>
      </c>
      <c r="K38" s="41" t="e">
        <f>#REF!</f>
        <v>#REF!</v>
      </c>
      <c r="L38" s="6" t="e">
        <f>#REF!</f>
        <v>#REF!</v>
      </c>
      <c r="M38" s="41" t="e">
        <f>#REF!</f>
        <v>#REF!</v>
      </c>
      <c r="N38" s="6" t="e">
        <f>#REF!</f>
        <v>#REF!</v>
      </c>
      <c r="O38" s="41" t="e">
        <f>#REF!</f>
        <v>#REF!</v>
      </c>
      <c r="P38" s="9">
        <v>17</v>
      </c>
      <c r="Q38" s="41">
        <f t="shared" si="14"/>
        <v>1.1096605744125326E-2</v>
      </c>
      <c r="R38" s="9">
        <v>31</v>
      </c>
      <c r="S38" s="41">
        <f t="shared" si="15"/>
        <v>1.9460138104205899E-2</v>
      </c>
      <c r="T38" s="9">
        <v>36</v>
      </c>
      <c r="U38" s="41">
        <f t="shared" si="16"/>
        <v>2.2235948116121063E-2</v>
      </c>
      <c r="V38" s="9">
        <v>29</v>
      </c>
      <c r="W38" s="41">
        <f t="shared" si="17"/>
        <v>1.8530351437699679E-2</v>
      </c>
      <c r="X38" s="9">
        <v>28</v>
      </c>
      <c r="Y38" s="41">
        <f t="shared" si="18"/>
        <v>1.7125382262996942E-2</v>
      </c>
      <c r="Z38" s="6">
        <v>22</v>
      </c>
      <c r="AA38" s="41">
        <f t="shared" si="19"/>
        <v>1.3480392156862746E-2</v>
      </c>
      <c r="AB38" s="9">
        <v>15</v>
      </c>
      <c r="AC38" s="41">
        <f t="shared" si="20"/>
        <v>9.4756790903348081E-3</v>
      </c>
      <c r="AD38" s="4">
        <v>10</v>
      </c>
      <c r="AE38" s="68">
        <f t="shared" si="21"/>
        <v>6.3572790845518121E-3</v>
      </c>
      <c r="AF38" s="4">
        <v>9</v>
      </c>
      <c r="AG38" s="44">
        <f t="shared" si="22"/>
        <v>5.9171597633136093E-3</v>
      </c>
      <c r="AH38" s="4">
        <v>6</v>
      </c>
      <c r="AI38" s="44">
        <f t="shared" si="23"/>
        <v>4.140786749482402E-3</v>
      </c>
      <c r="AJ38" s="19"/>
    </row>
    <row r="39" spans="1:36" x14ac:dyDescent="0.25">
      <c r="A39" s="39" t="s">
        <v>50</v>
      </c>
      <c r="B39" s="40" t="e">
        <f>#REF!</f>
        <v>#REF!</v>
      </c>
      <c r="C39" s="34" t="e">
        <f>#REF!</f>
        <v>#REF!</v>
      </c>
      <c r="D39" s="6" t="e">
        <f>#REF!</f>
        <v>#REF!</v>
      </c>
      <c r="E39" s="34" t="e">
        <f>#REF!</f>
        <v>#REF!</v>
      </c>
      <c r="F39" s="6" t="e">
        <f>#REF!</f>
        <v>#REF!</v>
      </c>
      <c r="G39" s="34" t="e">
        <f>#REF!</f>
        <v>#REF!</v>
      </c>
      <c r="H39" s="6" t="e">
        <f>#REF!</f>
        <v>#REF!</v>
      </c>
      <c r="I39" s="34" t="e">
        <f>#REF!</f>
        <v>#REF!</v>
      </c>
      <c r="J39" s="6" t="e">
        <f>#REF!</f>
        <v>#REF!</v>
      </c>
      <c r="K39" s="41" t="e">
        <f>#REF!</f>
        <v>#REF!</v>
      </c>
      <c r="L39" s="6" t="e">
        <f>#REF!</f>
        <v>#REF!</v>
      </c>
      <c r="M39" s="41" t="e">
        <f>#REF!</f>
        <v>#REF!</v>
      </c>
      <c r="N39" s="6" t="e">
        <f>#REF!</f>
        <v>#REF!</v>
      </c>
      <c r="O39" s="41" t="e">
        <f>#REF!</f>
        <v>#REF!</v>
      </c>
      <c r="P39" s="9">
        <v>27</v>
      </c>
      <c r="Q39" s="41">
        <f t="shared" si="14"/>
        <v>1.7624020887728461E-2</v>
      </c>
      <c r="R39" s="9">
        <v>30</v>
      </c>
      <c r="S39" s="41">
        <f t="shared" si="15"/>
        <v>1.8832391713747645E-2</v>
      </c>
      <c r="T39" s="9">
        <v>24</v>
      </c>
      <c r="U39" s="41">
        <f t="shared" si="16"/>
        <v>1.4823965410747375E-2</v>
      </c>
      <c r="V39" s="9">
        <v>27</v>
      </c>
      <c r="W39" s="41">
        <f t="shared" si="17"/>
        <v>1.7252396166134186E-2</v>
      </c>
      <c r="X39" s="9">
        <v>25</v>
      </c>
      <c r="Y39" s="41">
        <f t="shared" si="18"/>
        <v>1.5290519877675841E-2</v>
      </c>
      <c r="Z39" s="6">
        <v>18</v>
      </c>
      <c r="AA39" s="41">
        <f t="shared" si="19"/>
        <v>1.1029411764705883E-2</v>
      </c>
      <c r="AB39" s="9">
        <v>21</v>
      </c>
      <c r="AC39" s="41">
        <f t="shared" si="20"/>
        <v>1.3265950726468731E-2</v>
      </c>
      <c r="AD39" s="4">
        <v>18</v>
      </c>
      <c r="AE39" s="68">
        <f t="shared" si="21"/>
        <v>1.1443102352193261E-2</v>
      </c>
      <c r="AF39" s="4">
        <v>23</v>
      </c>
      <c r="AG39" s="44">
        <f t="shared" si="22"/>
        <v>1.5121630506245891E-2</v>
      </c>
      <c r="AH39" s="4">
        <v>18</v>
      </c>
      <c r="AI39" s="44">
        <f t="shared" si="23"/>
        <v>1.2422360248447204E-2</v>
      </c>
      <c r="AJ39" s="19"/>
    </row>
    <row r="40" spans="1:36" x14ac:dyDescent="0.25">
      <c r="A40" s="39" t="s">
        <v>51</v>
      </c>
      <c r="B40" s="40" t="e">
        <f>#REF!</f>
        <v>#REF!</v>
      </c>
      <c r="C40" s="34" t="e">
        <f>#REF!</f>
        <v>#REF!</v>
      </c>
      <c r="D40" s="6" t="e">
        <f>#REF!</f>
        <v>#REF!</v>
      </c>
      <c r="E40" s="34" t="e">
        <f>#REF!</f>
        <v>#REF!</v>
      </c>
      <c r="F40" s="6" t="e">
        <f>#REF!</f>
        <v>#REF!</v>
      </c>
      <c r="G40" s="34" t="e">
        <f>#REF!</f>
        <v>#REF!</v>
      </c>
      <c r="H40" s="6" t="e">
        <f>#REF!</f>
        <v>#REF!</v>
      </c>
      <c r="I40" s="34" t="e">
        <f>#REF!</f>
        <v>#REF!</v>
      </c>
      <c r="J40" s="6" t="e">
        <f>#REF!</f>
        <v>#REF!</v>
      </c>
      <c r="K40" s="41" t="e">
        <f>#REF!</f>
        <v>#REF!</v>
      </c>
      <c r="L40" s="6" t="e">
        <f>#REF!</f>
        <v>#REF!</v>
      </c>
      <c r="M40" s="41" t="e">
        <f>#REF!</f>
        <v>#REF!</v>
      </c>
      <c r="N40" s="6">
        <v>0</v>
      </c>
      <c r="O40" s="41" t="e">
        <f>#REF!</f>
        <v>#REF!</v>
      </c>
      <c r="P40" s="9">
        <v>0</v>
      </c>
      <c r="Q40" s="41">
        <f t="shared" si="14"/>
        <v>0</v>
      </c>
      <c r="R40" s="9">
        <v>0</v>
      </c>
      <c r="S40" s="41">
        <f t="shared" si="15"/>
        <v>0</v>
      </c>
      <c r="T40" s="9">
        <v>1</v>
      </c>
      <c r="U40" s="41">
        <f t="shared" si="16"/>
        <v>6.1766522544780733E-4</v>
      </c>
      <c r="V40" s="9">
        <v>2</v>
      </c>
      <c r="W40" s="41">
        <f t="shared" si="17"/>
        <v>1.2779552715654952E-3</v>
      </c>
      <c r="X40" s="9">
        <v>1</v>
      </c>
      <c r="Y40" s="41">
        <f t="shared" si="18"/>
        <v>6.116207951070336E-4</v>
      </c>
      <c r="Z40" s="6">
        <v>0</v>
      </c>
      <c r="AA40" s="41">
        <f t="shared" si="19"/>
        <v>0</v>
      </c>
      <c r="AB40" s="9">
        <v>0</v>
      </c>
      <c r="AC40" s="41">
        <f t="shared" si="20"/>
        <v>0</v>
      </c>
      <c r="AD40" s="4">
        <v>0</v>
      </c>
      <c r="AE40" s="68">
        <v>0</v>
      </c>
      <c r="AF40" s="69">
        <v>0</v>
      </c>
      <c r="AG40" s="44">
        <f t="shared" si="22"/>
        <v>0</v>
      </c>
      <c r="AH40" s="69">
        <v>4</v>
      </c>
      <c r="AI40" s="44">
        <f t="shared" si="23"/>
        <v>2.7605244996549345E-3</v>
      </c>
      <c r="AJ40" s="19"/>
    </row>
    <row r="41" spans="1:36" x14ac:dyDescent="0.25">
      <c r="A41" s="43"/>
      <c r="B41" s="40"/>
      <c r="C41" s="34"/>
      <c r="D41" s="6"/>
      <c r="E41" s="34"/>
      <c r="F41" s="6"/>
      <c r="G41" s="34"/>
      <c r="H41" s="6"/>
      <c r="I41" s="34"/>
      <c r="J41" s="6"/>
      <c r="K41" s="41"/>
      <c r="L41" s="6"/>
      <c r="M41" s="41"/>
      <c r="N41" s="6"/>
      <c r="O41" s="41"/>
      <c r="P41" s="9"/>
      <c r="Q41" s="41"/>
      <c r="R41" s="9"/>
      <c r="S41" s="41"/>
      <c r="T41" s="9"/>
      <c r="U41" s="41"/>
      <c r="V41" s="9"/>
      <c r="W41" s="41"/>
      <c r="X41" s="9"/>
      <c r="Y41" s="41"/>
      <c r="AA41" s="41"/>
      <c r="AB41" s="9"/>
      <c r="AC41" s="41"/>
      <c r="AE41" s="68"/>
      <c r="AG41" s="68"/>
      <c r="AI41" s="68"/>
      <c r="AJ41" s="19"/>
    </row>
    <row r="42" spans="1:36" x14ac:dyDescent="0.25">
      <c r="A42" s="57" t="s">
        <v>52</v>
      </c>
      <c r="B42" s="58" t="e">
        <f t="shared" ref="B42:O42" si="24">SUM(B32:B41)</f>
        <v>#REF!</v>
      </c>
      <c r="C42" s="59" t="e">
        <f t="shared" si="24"/>
        <v>#REF!</v>
      </c>
      <c r="D42" s="60" t="e">
        <f t="shared" si="24"/>
        <v>#REF!</v>
      </c>
      <c r="E42" s="59" t="e">
        <f t="shared" si="24"/>
        <v>#REF!</v>
      </c>
      <c r="F42" s="60" t="e">
        <f t="shared" si="24"/>
        <v>#REF!</v>
      </c>
      <c r="G42" s="59" t="e">
        <f t="shared" si="24"/>
        <v>#REF!</v>
      </c>
      <c r="H42" s="60" t="e">
        <f t="shared" si="24"/>
        <v>#REF!</v>
      </c>
      <c r="I42" s="59" t="e">
        <f t="shared" si="24"/>
        <v>#REF!</v>
      </c>
      <c r="J42" s="60" t="e">
        <f t="shared" si="24"/>
        <v>#REF!</v>
      </c>
      <c r="K42" s="61" t="e">
        <f t="shared" si="24"/>
        <v>#REF!</v>
      </c>
      <c r="L42" s="60" t="e">
        <f t="shared" si="24"/>
        <v>#REF!</v>
      </c>
      <c r="M42" s="61" t="e">
        <f t="shared" si="24"/>
        <v>#REF!</v>
      </c>
      <c r="N42" s="60" t="e">
        <f t="shared" si="24"/>
        <v>#REF!</v>
      </c>
      <c r="O42" s="61" t="e">
        <f t="shared" si="24"/>
        <v>#REF!</v>
      </c>
      <c r="P42" s="62">
        <f>SUM(P32:P40)</f>
        <v>192</v>
      </c>
      <c r="Q42" s="61">
        <f>P42/P62</f>
        <v>0.12532637075718014</v>
      </c>
      <c r="R42" s="62">
        <f>SUM(R32:R40)</f>
        <v>213</v>
      </c>
      <c r="S42" s="61">
        <f>R42/R62</f>
        <v>0.13370998116760829</v>
      </c>
      <c r="T42" s="62">
        <f>SUM(T32:T40)</f>
        <v>215</v>
      </c>
      <c r="U42" s="61">
        <f>T42/T62</f>
        <v>0.13279802347127856</v>
      </c>
      <c r="V42" s="62">
        <f>SUM(V32:V40)</f>
        <v>205</v>
      </c>
      <c r="W42" s="61">
        <f>V42/V62</f>
        <v>0.13099041533546327</v>
      </c>
      <c r="X42" s="62">
        <f>SUM(X32:X40)</f>
        <v>214</v>
      </c>
      <c r="Y42" s="61">
        <f>X42/X62</f>
        <v>0.13088685015290519</v>
      </c>
      <c r="Z42" s="63">
        <f>SUM(Z32:Z40)</f>
        <v>172</v>
      </c>
      <c r="AA42" s="61">
        <f>Z42/Z62</f>
        <v>0.1053921568627451</v>
      </c>
      <c r="AB42" s="62">
        <f>SUM(AB32:AB40)</f>
        <v>180</v>
      </c>
      <c r="AC42" s="61">
        <f>AB42/AB62</f>
        <v>0.11370814908401769</v>
      </c>
      <c r="AD42" s="64">
        <f>SUM(AD32:AD40)</f>
        <v>162</v>
      </c>
      <c r="AE42" s="70">
        <f>AD42/AD62</f>
        <v>0.10298792116973936</v>
      </c>
      <c r="AF42" s="64">
        <f>SUM(AF32:AF40)</f>
        <v>150</v>
      </c>
      <c r="AG42" s="70">
        <f>AF42/AF60</f>
        <v>9.8619329388560162E-2</v>
      </c>
      <c r="AH42" s="64">
        <f>SUM(AH32:AH40)</f>
        <v>149</v>
      </c>
      <c r="AI42" s="70">
        <f>AH42/AH60</f>
        <v>0.1028295376121463</v>
      </c>
      <c r="AJ42" s="19"/>
    </row>
    <row r="43" spans="1:36" hidden="1" x14ac:dyDescent="0.25">
      <c r="A43" s="43"/>
      <c r="B43" s="40"/>
      <c r="C43" s="34"/>
      <c r="D43" s="6"/>
      <c r="E43" s="34"/>
      <c r="F43" s="6"/>
      <c r="G43" s="34"/>
      <c r="H43" s="6"/>
      <c r="I43" s="34"/>
      <c r="J43" s="6"/>
      <c r="K43" s="41"/>
      <c r="L43" s="6"/>
      <c r="M43" s="41"/>
      <c r="N43" s="6"/>
      <c r="O43" s="41"/>
      <c r="P43" s="9"/>
      <c r="Q43" s="41"/>
      <c r="R43" s="9"/>
      <c r="S43" s="41"/>
      <c r="T43" s="9"/>
      <c r="U43" s="41"/>
      <c r="V43" s="9"/>
      <c r="W43" s="41"/>
      <c r="X43" s="9"/>
      <c r="Y43" s="41"/>
      <c r="AA43" s="41"/>
      <c r="AB43" s="9"/>
      <c r="AC43" s="41"/>
      <c r="AE43" s="44"/>
      <c r="AG43" s="44"/>
      <c r="AI43" s="44"/>
      <c r="AJ43" s="19"/>
    </row>
    <row r="44" spans="1:36" x14ac:dyDescent="0.25">
      <c r="A44" s="43" t="s">
        <v>53</v>
      </c>
      <c r="B44" s="40"/>
      <c r="C44" s="34"/>
      <c r="D44" s="6"/>
      <c r="E44" s="34"/>
      <c r="F44" s="6"/>
      <c r="G44" s="34"/>
      <c r="H44" s="6"/>
      <c r="I44" s="34"/>
      <c r="J44" s="6"/>
      <c r="K44" s="41"/>
      <c r="L44" s="6"/>
      <c r="M44" s="41"/>
      <c r="N44" s="6"/>
      <c r="O44" s="41"/>
      <c r="P44" s="9"/>
      <c r="Q44" s="41"/>
      <c r="R44" s="9"/>
      <c r="S44" s="41"/>
      <c r="T44" s="9"/>
      <c r="U44" s="41"/>
      <c r="V44" s="9"/>
      <c r="W44" s="41"/>
      <c r="X44" s="9"/>
      <c r="Y44" s="41"/>
      <c r="AA44" s="41"/>
      <c r="AB44" s="9"/>
      <c r="AC44" s="41"/>
      <c r="AE44" s="44"/>
      <c r="AG44" s="44"/>
      <c r="AI44" s="44"/>
      <c r="AJ44" s="19"/>
    </row>
    <row r="45" spans="1:36" x14ac:dyDescent="0.25">
      <c r="A45" s="39" t="s">
        <v>54</v>
      </c>
      <c r="B45" s="40" t="e">
        <f>#REF!</f>
        <v>#REF!</v>
      </c>
      <c r="C45" s="34" t="e">
        <f>#REF!</f>
        <v>#REF!</v>
      </c>
      <c r="D45" s="6" t="e">
        <f>#REF!</f>
        <v>#REF!</v>
      </c>
      <c r="E45" s="34" t="e">
        <f>#REF!</f>
        <v>#REF!</v>
      </c>
      <c r="F45" s="6" t="e">
        <f>#REF!</f>
        <v>#REF!</v>
      </c>
      <c r="G45" s="34" t="e">
        <f>#REF!</f>
        <v>#REF!</v>
      </c>
      <c r="H45" s="6" t="e">
        <f>#REF!</f>
        <v>#REF!</v>
      </c>
      <c r="I45" s="34" t="e">
        <f>#REF!</f>
        <v>#REF!</v>
      </c>
      <c r="J45" s="6" t="e">
        <f>#REF!</f>
        <v>#REF!</v>
      </c>
      <c r="K45" s="41" t="e">
        <f>#REF!</f>
        <v>#REF!</v>
      </c>
      <c r="L45" s="6" t="e">
        <f>#REF!</f>
        <v>#REF!</v>
      </c>
      <c r="M45" s="41" t="e">
        <f>#REF!</f>
        <v>#REF!</v>
      </c>
      <c r="N45" s="6" t="e">
        <f>#REF!</f>
        <v>#REF!</v>
      </c>
      <c r="O45" s="41" t="e">
        <f>#REF!</f>
        <v>#REF!</v>
      </c>
      <c r="P45" s="9">
        <v>15</v>
      </c>
      <c r="Q45" s="41">
        <f>P45/P$62</f>
        <v>9.7911227154047001E-3</v>
      </c>
      <c r="R45" s="9">
        <v>17</v>
      </c>
      <c r="S45" s="41">
        <f>R45/R$62</f>
        <v>1.0671688637790333E-2</v>
      </c>
      <c r="T45" s="9">
        <v>24</v>
      </c>
      <c r="U45" s="41">
        <f>T45/T$62</f>
        <v>1.4823965410747375E-2</v>
      </c>
      <c r="V45" s="9">
        <v>21</v>
      </c>
      <c r="W45" s="41">
        <f>V45/V$62</f>
        <v>1.34185303514377E-2</v>
      </c>
      <c r="X45" s="9">
        <v>21</v>
      </c>
      <c r="Y45" s="41">
        <f>X45/X$62</f>
        <v>1.2844036697247707E-2</v>
      </c>
      <c r="Z45" s="6">
        <v>26</v>
      </c>
      <c r="AA45" s="41">
        <f>Z45/Z$62</f>
        <v>1.5931372549019607E-2</v>
      </c>
      <c r="AB45" s="9">
        <v>25</v>
      </c>
      <c r="AC45" s="41">
        <f>AB45/AB$62</f>
        <v>1.5792798483891344E-2</v>
      </c>
      <c r="AD45" s="4">
        <v>26</v>
      </c>
      <c r="AE45" s="44">
        <f>AD45/AD$62</f>
        <v>1.6528925619834711E-2</v>
      </c>
      <c r="AF45" s="4">
        <v>19</v>
      </c>
      <c r="AG45" s="44">
        <f>AF45/AF$60</f>
        <v>1.2491781722550954E-2</v>
      </c>
      <c r="AH45" s="4">
        <v>9</v>
      </c>
      <c r="AI45" s="44">
        <f>AH45/AH$60</f>
        <v>6.2111801242236021E-3</v>
      </c>
      <c r="AJ45" s="19"/>
    </row>
    <row r="46" spans="1:36" x14ac:dyDescent="0.25">
      <c r="A46" s="39" t="s">
        <v>55</v>
      </c>
      <c r="B46" s="46"/>
      <c r="C46" s="47"/>
      <c r="D46" s="48"/>
      <c r="E46" s="47"/>
      <c r="F46" s="48"/>
      <c r="G46" s="47"/>
      <c r="H46" s="48"/>
      <c r="I46" s="47"/>
      <c r="J46" s="48"/>
      <c r="K46" s="49"/>
      <c r="L46" s="48"/>
      <c r="M46" s="49"/>
      <c r="N46" s="48"/>
      <c r="O46" s="49"/>
      <c r="P46" s="50"/>
      <c r="Q46" s="49"/>
      <c r="R46" s="50">
        <v>41</v>
      </c>
      <c r="S46" s="49">
        <f>R46/R$62</f>
        <v>2.5737602008788451E-2</v>
      </c>
      <c r="T46" s="50">
        <v>24</v>
      </c>
      <c r="U46" s="49">
        <f>T46/T$62</f>
        <v>1.4823965410747375E-2</v>
      </c>
      <c r="V46" s="50">
        <v>20</v>
      </c>
      <c r="W46" s="49">
        <f>V46/V$62</f>
        <v>1.2779552715654952E-2</v>
      </c>
      <c r="X46" s="50">
        <v>25</v>
      </c>
      <c r="Y46" s="49">
        <f>X46/X$62</f>
        <v>1.5290519877675841E-2</v>
      </c>
      <c r="Z46" s="51">
        <v>23</v>
      </c>
      <c r="AA46" s="49">
        <f>Z46/Z$62</f>
        <v>1.4093137254901961E-2</v>
      </c>
      <c r="AB46" s="50">
        <v>29</v>
      </c>
      <c r="AC46" s="49">
        <f>AB46/AB$62</f>
        <v>1.831964624131396E-2</v>
      </c>
      <c r="AD46" s="71">
        <v>22</v>
      </c>
      <c r="AE46" s="72">
        <f>AD46/AD$62</f>
        <v>1.3986013986013986E-2</v>
      </c>
      <c r="AF46" s="71">
        <v>27</v>
      </c>
      <c r="AG46" s="44">
        <f>AF46/AF$60</f>
        <v>1.7751479289940829E-2</v>
      </c>
      <c r="AH46" s="71">
        <v>28</v>
      </c>
      <c r="AI46" s="44">
        <f>AH46/AH$60</f>
        <v>1.932367149758454E-2</v>
      </c>
      <c r="AJ46" s="19"/>
    </row>
    <row r="47" spans="1:36" x14ac:dyDescent="0.25">
      <c r="A47" s="39" t="s">
        <v>56</v>
      </c>
      <c r="B47" s="40" t="e">
        <f>#REF!</f>
        <v>#REF!</v>
      </c>
      <c r="C47" s="34" t="e">
        <f>#REF!</f>
        <v>#REF!</v>
      </c>
      <c r="D47" s="6" t="e">
        <f>#REF!</f>
        <v>#REF!</v>
      </c>
      <c r="E47" s="34" t="e">
        <f>#REF!</f>
        <v>#REF!</v>
      </c>
      <c r="F47" s="6" t="e">
        <f>#REF!</f>
        <v>#REF!</v>
      </c>
      <c r="G47" s="34" t="e">
        <f>#REF!</f>
        <v>#REF!</v>
      </c>
      <c r="H47" s="6" t="e">
        <f>#REF!</f>
        <v>#REF!</v>
      </c>
      <c r="I47" s="34" t="e">
        <f>#REF!</f>
        <v>#REF!</v>
      </c>
      <c r="J47" s="6" t="e">
        <f>#REF!</f>
        <v>#REF!</v>
      </c>
      <c r="K47" s="41" t="e">
        <f>#REF!</f>
        <v>#REF!</v>
      </c>
      <c r="L47" s="6" t="e">
        <f>#REF!</f>
        <v>#REF!</v>
      </c>
      <c r="M47" s="41" t="e">
        <f>#REF!</f>
        <v>#REF!</v>
      </c>
      <c r="N47" s="6" t="e">
        <f>#REF!</f>
        <v>#REF!</v>
      </c>
      <c r="O47" s="41" t="e">
        <f>#REF!</f>
        <v>#REF!</v>
      </c>
      <c r="P47" s="9">
        <v>14</v>
      </c>
      <c r="Q47" s="41">
        <f>P47/P$62</f>
        <v>9.138381201044387E-3</v>
      </c>
      <c r="R47" s="9">
        <v>25</v>
      </c>
      <c r="S47" s="41">
        <f>R47/R$62</f>
        <v>1.5693659761456372E-2</v>
      </c>
      <c r="T47" s="9">
        <v>33</v>
      </c>
      <c r="U47" s="41">
        <f>T47/T$62</f>
        <v>2.0382952439777641E-2</v>
      </c>
      <c r="V47" s="9">
        <v>23</v>
      </c>
      <c r="W47" s="41">
        <f>V47/V$62</f>
        <v>1.4696485623003195E-2</v>
      </c>
      <c r="X47" s="9">
        <v>18</v>
      </c>
      <c r="Y47" s="41">
        <f>X47/X$62</f>
        <v>1.1009174311926606E-2</v>
      </c>
      <c r="Z47" s="6">
        <v>20</v>
      </c>
      <c r="AA47" s="41">
        <f>Z47/Z$62</f>
        <v>1.2254901960784314E-2</v>
      </c>
      <c r="AB47" s="9">
        <v>8</v>
      </c>
      <c r="AC47" s="41">
        <f>AB47/AB$62</f>
        <v>5.0536955148452302E-3</v>
      </c>
      <c r="AD47" s="4">
        <v>9</v>
      </c>
      <c r="AE47" s="44">
        <f>AD47/AD$62</f>
        <v>5.7215511760966304E-3</v>
      </c>
      <c r="AF47" s="4">
        <v>8</v>
      </c>
      <c r="AG47" s="44">
        <f t="shared" ref="AG47:AG49" si="25">AF47/AF$60</f>
        <v>5.2596975673898753E-3</v>
      </c>
      <c r="AH47" s="4">
        <v>9</v>
      </c>
      <c r="AI47" s="44">
        <f t="shared" ref="AI47:AI49" si="26">AH47/AH$60</f>
        <v>6.2111801242236021E-3</v>
      </c>
      <c r="AJ47" s="19"/>
    </row>
    <row r="48" spans="1:36" x14ac:dyDescent="0.25">
      <c r="A48" s="39" t="s">
        <v>57</v>
      </c>
      <c r="B48" s="40" t="e">
        <f>#REF!</f>
        <v>#REF!</v>
      </c>
      <c r="C48" s="34" t="e">
        <f>#REF!</f>
        <v>#REF!</v>
      </c>
      <c r="D48" s="6" t="e">
        <f>#REF!</f>
        <v>#REF!</v>
      </c>
      <c r="E48" s="34" t="e">
        <f>#REF!</f>
        <v>#REF!</v>
      </c>
      <c r="F48" s="6" t="e">
        <f>#REF!</f>
        <v>#REF!</v>
      </c>
      <c r="G48" s="34" t="e">
        <f>#REF!</f>
        <v>#REF!</v>
      </c>
      <c r="H48" s="6" t="e">
        <f>#REF!</f>
        <v>#REF!</v>
      </c>
      <c r="I48" s="34" t="e">
        <f>#REF!</f>
        <v>#REF!</v>
      </c>
      <c r="J48" s="6" t="e">
        <f>#REF!</f>
        <v>#REF!</v>
      </c>
      <c r="K48" s="41" t="e">
        <f>#REF!</f>
        <v>#REF!</v>
      </c>
      <c r="L48" s="6" t="e">
        <f>#REF!</f>
        <v>#REF!</v>
      </c>
      <c r="M48" s="41" t="e">
        <f>#REF!</f>
        <v>#REF!</v>
      </c>
      <c r="N48" s="6" t="e">
        <f>#REF!</f>
        <v>#REF!</v>
      </c>
      <c r="O48" s="41" t="e">
        <f>#REF!</f>
        <v>#REF!</v>
      </c>
      <c r="P48" s="9">
        <v>7</v>
      </c>
      <c r="Q48" s="41">
        <f>P48/P$62</f>
        <v>4.5691906005221935E-3</v>
      </c>
      <c r="R48" s="9">
        <v>3</v>
      </c>
      <c r="S48" s="41">
        <f>R48/R$62</f>
        <v>1.8832391713747645E-3</v>
      </c>
      <c r="T48" s="9">
        <v>3</v>
      </c>
      <c r="U48" s="41">
        <f>T48/T$62</f>
        <v>1.8529956763434219E-3</v>
      </c>
      <c r="V48" s="9">
        <v>3</v>
      </c>
      <c r="W48" s="41">
        <f>V48/V$62</f>
        <v>1.9169329073482429E-3</v>
      </c>
      <c r="X48" s="9">
        <v>1</v>
      </c>
      <c r="Y48" s="41">
        <f>X48/X$62</f>
        <v>6.116207951070336E-4</v>
      </c>
      <c r="Z48" s="6">
        <v>5</v>
      </c>
      <c r="AA48" s="41">
        <f>Z48/Z$62</f>
        <v>3.0637254901960784E-3</v>
      </c>
      <c r="AB48" s="9">
        <v>2</v>
      </c>
      <c r="AC48" s="41">
        <f>AB48/AB$62</f>
        <v>1.2634238787113076E-3</v>
      </c>
      <c r="AD48" s="4">
        <v>2</v>
      </c>
      <c r="AE48" s="44">
        <f>AD48/AD$62</f>
        <v>1.2714558169103624E-3</v>
      </c>
      <c r="AF48" s="4">
        <v>2</v>
      </c>
      <c r="AG48" s="44">
        <f t="shared" si="25"/>
        <v>1.3149243918474688E-3</v>
      </c>
      <c r="AH48" s="4">
        <v>7</v>
      </c>
      <c r="AI48" s="44">
        <f t="shared" si="26"/>
        <v>4.830917874396135E-3</v>
      </c>
      <c r="AJ48" s="19"/>
    </row>
    <row r="49" spans="1:36" x14ac:dyDescent="0.25">
      <c r="A49" s="39" t="s">
        <v>58</v>
      </c>
      <c r="B49" s="40" t="e">
        <f>#REF!</f>
        <v>#REF!</v>
      </c>
      <c r="C49" s="34" t="e">
        <f>#REF!</f>
        <v>#REF!</v>
      </c>
      <c r="D49" s="6" t="e">
        <f>#REF!</f>
        <v>#REF!</v>
      </c>
      <c r="E49" s="34" t="e">
        <f>#REF!</f>
        <v>#REF!</v>
      </c>
      <c r="F49" s="6" t="e">
        <f>#REF!</f>
        <v>#REF!</v>
      </c>
      <c r="G49" s="34" t="e">
        <f>#REF!</f>
        <v>#REF!</v>
      </c>
      <c r="H49" s="6" t="e">
        <f>#REF!</f>
        <v>#REF!</v>
      </c>
      <c r="I49" s="34" t="e">
        <f>#REF!</f>
        <v>#REF!</v>
      </c>
      <c r="J49" s="6" t="e">
        <f>#REF!</f>
        <v>#REF!</v>
      </c>
      <c r="K49" s="41" t="e">
        <f>#REF!</f>
        <v>#REF!</v>
      </c>
      <c r="L49" s="6" t="e">
        <f>#REF!</f>
        <v>#REF!</v>
      </c>
      <c r="M49" s="41" t="e">
        <f>#REF!</f>
        <v>#REF!</v>
      </c>
      <c r="N49" s="6" t="e">
        <f>#REF!</f>
        <v>#REF!</v>
      </c>
      <c r="O49" s="41" t="e">
        <f>#REF!</f>
        <v>#REF!</v>
      </c>
      <c r="P49" s="9">
        <v>0</v>
      </c>
      <c r="Q49" s="41">
        <f>P49/P$62</f>
        <v>0</v>
      </c>
      <c r="R49" s="9">
        <v>0</v>
      </c>
      <c r="S49" s="41">
        <f>R49/R$62</f>
        <v>0</v>
      </c>
      <c r="T49" s="9">
        <v>0</v>
      </c>
      <c r="U49" s="41">
        <f>T49/T$62</f>
        <v>0</v>
      </c>
      <c r="V49" s="9">
        <v>0</v>
      </c>
      <c r="W49" s="41">
        <f>V49/V$62</f>
        <v>0</v>
      </c>
      <c r="X49" s="9">
        <v>0</v>
      </c>
      <c r="Y49" s="41">
        <f>X49/X$62</f>
        <v>0</v>
      </c>
      <c r="Z49" s="6">
        <v>0</v>
      </c>
      <c r="AA49" s="41">
        <f>Z49/Z$62</f>
        <v>0</v>
      </c>
      <c r="AB49" s="9">
        <v>0</v>
      </c>
      <c r="AC49" s="41">
        <f>AB49/AB$62</f>
        <v>0</v>
      </c>
      <c r="AD49" s="4">
        <v>0</v>
      </c>
      <c r="AE49" s="72">
        <v>0</v>
      </c>
      <c r="AF49" s="4">
        <v>0</v>
      </c>
      <c r="AG49" s="44">
        <f t="shared" si="25"/>
        <v>0</v>
      </c>
      <c r="AH49" s="4">
        <v>0</v>
      </c>
      <c r="AI49" s="44">
        <f t="shared" si="26"/>
        <v>0</v>
      </c>
      <c r="AJ49" s="19"/>
    </row>
    <row r="50" spans="1:36" x14ac:dyDescent="0.25">
      <c r="A50" s="39"/>
      <c r="B50" s="40"/>
      <c r="C50" s="34"/>
      <c r="D50" s="6"/>
      <c r="E50" s="34"/>
      <c r="F50" s="6"/>
      <c r="G50" s="34"/>
      <c r="H50" s="6"/>
      <c r="I50" s="34"/>
      <c r="J50" s="6"/>
      <c r="K50" s="41"/>
      <c r="L50" s="6"/>
      <c r="M50" s="41"/>
      <c r="N50" s="6"/>
      <c r="O50" s="41"/>
      <c r="P50" s="9"/>
      <c r="Q50" s="41"/>
      <c r="R50" s="9"/>
      <c r="S50" s="41"/>
      <c r="T50" s="9"/>
      <c r="U50" s="41"/>
      <c r="V50" s="9"/>
      <c r="W50" s="41"/>
      <c r="X50" s="9"/>
      <c r="Y50" s="41"/>
      <c r="AA50" s="41"/>
      <c r="AB50" s="9"/>
      <c r="AC50" s="41"/>
      <c r="AE50" s="44"/>
      <c r="AG50" s="44"/>
      <c r="AI50" s="44"/>
      <c r="AJ50" s="19"/>
    </row>
    <row r="51" spans="1:36" x14ac:dyDescent="0.25">
      <c r="A51" s="57" t="s">
        <v>59</v>
      </c>
      <c r="B51" s="58" t="e">
        <f t="shared" ref="B51:O51" si="27">SUM(B45:B50)</f>
        <v>#REF!</v>
      </c>
      <c r="C51" s="59" t="e">
        <f t="shared" si="27"/>
        <v>#REF!</v>
      </c>
      <c r="D51" s="60" t="e">
        <f t="shared" si="27"/>
        <v>#REF!</v>
      </c>
      <c r="E51" s="59" t="e">
        <f t="shared" si="27"/>
        <v>#REF!</v>
      </c>
      <c r="F51" s="60" t="e">
        <f t="shared" si="27"/>
        <v>#REF!</v>
      </c>
      <c r="G51" s="59" t="e">
        <f t="shared" si="27"/>
        <v>#REF!</v>
      </c>
      <c r="H51" s="60" t="e">
        <f t="shared" si="27"/>
        <v>#REF!</v>
      </c>
      <c r="I51" s="59" t="e">
        <f t="shared" si="27"/>
        <v>#REF!</v>
      </c>
      <c r="J51" s="60" t="e">
        <f t="shared" si="27"/>
        <v>#REF!</v>
      </c>
      <c r="K51" s="61" t="e">
        <f t="shared" si="27"/>
        <v>#REF!</v>
      </c>
      <c r="L51" s="60" t="e">
        <f t="shared" si="27"/>
        <v>#REF!</v>
      </c>
      <c r="M51" s="61" t="e">
        <f t="shared" si="27"/>
        <v>#REF!</v>
      </c>
      <c r="N51" s="60" t="e">
        <f t="shared" si="27"/>
        <v>#REF!</v>
      </c>
      <c r="O51" s="61" t="e">
        <f t="shared" si="27"/>
        <v>#REF!</v>
      </c>
      <c r="P51" s="62">
        <f>SUM(P45:P49)</f>
        <v>36</v>
      </c>
      <c r="Q51" s="61">
        <f>P51/P62</f>
        <v>2.3498694516971279E-2</v>
      </c>
      <c r="R51" s="62">
        <f>SUM(R45:R49)</f>
        <v>86</v>
      </c>
      <c r="S51" s="61">
        <f>R51/R62</f>
        <v>5.398618957940992E-2</v>
      </c>
      <c r="T51" s="62">
        <f>SUM(T45:T49)</f>
        <v>84</v>
      </c>
      <c r="U51" s="61">
        <f>T51/T62</f>
        <v>5.1883878937615813E-2</v>
      </c>
      <c r="V51" s="62">
        <f>SUM(V45:V49)</f>
        <v>67</v>
      </c>
      <c r="W51" s="61">
        <f>V51/V62</f>
        <v>4.2811501597444089E-2</v>
      </c>
      <c r="X51" s="62">
        <f>SUM(X45:X49)</f>
        <v>65</v>
      </c>
      <c r="Y51" s="61">
        <f>X51/X62</f>
        <v>3.9755351681957186E-2</v>
      </c>
      <c r="Z51" s="63">
        <f>SUM(Z45:Z49)</f>
        <v>74</v>
      </c>
      <c r="AA51" s="61">
        <f>Z51/Z62</f>
        <v>4.5343137254901959E-2</v>
      </c>
      <c r="AB51" s="62">
        <f>SUM(AB45:AB49)</f>
        <v>64</v>
      </c>
      <c r="AC51" s="61">
        <f>AB51/AB62</f>
        <v>4.0429564118761842E-2</v>
      </c>
      <c r="AD51" s="64">
        <f>SUM(AD45:AD49)</f>
        <v>59</v>
      </c>
      <c r="AE51" s="65">
        <f>AD51/AD62</f>
        <v>3.7507946598855688E-2</v>
      </c>
      <c r="AF51" s="64">
        <f>SUM(AF45:AF49)</f>
        <v>56</v>
      </c>
      <c r="AG51" s="65">
        <f>AF51/AF60</f>
        <v>3.6817882971729124E-2</v>
      </c>
      <c r="AH51" s="64">
        <f>SUM(AH45:AH49)</f>
        <v>53</v>
      </c>
      <c r="AI51" s="65">
        <f>AH51/AH60</f>
        <v>3.657694962042788E-2</v>
      </c>
      <c r="AJ51" s="19"/>
    </row>
    <row r="52" spans="1:36" x14ac:dyDescent="0.25">
      <c r="A52" s="73"/>
      <c r="B52" s="74"/>
      <c r="C52" s="75"/>
      <c r="D52" s="76"/>
      <c r="E52" s="75"/>
      <c r="F52" s="76"/>
      <c r="G52" s="75"/>
      <c r="H52" s="76"/>
      <c r="I52" s="75"/>
      <c r="J52" s="76"/>
      <c r="K52" s="77"/>
      <c r="L52" s="76"/>
      <c r="M52" s="77"/>
      <c r="N52" s="76"/>
      <c r="O52" s="77"/>
      <c r="P52" s="78"/>
      <c r="Q52" s="77"/>
      <c r="R52" s="78"/>
      <c r="S52" s="77"/>
      <c r="T52" s="78"/>
      <c r="U52" s="77"/>
      <c r="V52" s="78"/>
      <c r="W52" s="77"/>
      <c r="X52" s="78"/>
      <c r="Y52" s="77"/>
      <c r="AA52" s="77"/>
      <c r="AB52" s="78"/>
      <c r="AC52" s="77"/>
      <c r="AE52" s="44"/>
      <c r="AG52" s="44"/>
      <c r="AI52" s="44"/>
      <c r="AJ52" s="19"/>
    </row>
    <row r="53" spans="1:36" x14ac:dyDescent="0.25">
      <c r="A53" s="79" t="s">
        <v>60</v>
      </c>
      <c r="B53" s="80">
        <v>125</v>
      </c>
      <c r="C53" s="81">
        <v>9.2936802973977689E-2</v>
      </c>
      <c r="D53" s="82" t="e">
        <f>#REF!+#REF!</f>
        <v>#REF!</v>
      </c>
      <c r="E53" s="81" t="e">
        <f>#REF!+#REF!</f>
        <v>#REF!</v>
      </c>
      <c r="F53" s="82" t="e">
        <f>#REF!+#REF!</f>
        <v>#REF!</v>
      </c>
      <c r="G53" s="81" t="e">
        <f>#REF!+#REF!</f>
        <v>#REF!</v>
      </c>
      <c r="H53" s="82" t="e">
        <f>#REF!+#REF!</f>
        <v>#REF!</v>
      </c>
      <c r="I53" s="81" t="e">
        <f>#REF!+#REF!</f>
        <v>#REF!</v>
      </c>
      <c r="J53" s="82" t="e">
        <f>#REF!+#REF!</f>
        <v>#REF!</v>
      </c>
      <c r="K53" s="83" t="e">
        <f>#REF!+#REF!</f>
        <v>#REF!</v>
      </c>
      <c r="L53" s="82" t="e">
        <f>#REF!+#REF!</f>
        <v>#REF!</v>
      </c>
      <c r="M53" s="83" t="e">
        <f>#REF!+#REF!</f>
        <v>#REF!</v>
      </c>
      <c r="N53" s="82" t="e">
        <f>#REF!+#REF!</f>
        <v>#REF!</v>
      </c>
      <c r="O53" s="83" t="e">
        <f>#REF!+#REF!</f>
        <v>#REF!</v>
      </c>
      <c r="P53" s="84">
        <v>202</v>
      </c>
      <c r="Q53" s="83">
        <f>P53/P62</f>
        <v>0.13185378590078328</v>
      </c>
      <c r="R53" s="84">
        <v>212</v>
      </c>
      <c r="S53" s="83">
        <f>R53/R62</f>
        <v>0.13308223477715003</v>
      </c>
      <c r="T53" s="84">
        <v>224</v>
      </c>
      <c r="U53" s="83">
        <f>T53/T62</f>
        <v>0.13835701050030882</v>
      </c>
      <c r="V53" s="84">
        <v>187</v>
      </c>
      <c r="W53" s="83">
        <f>V53/V62</f>
        <v>0.11948881789137381</v>
      </c>
      <c r="X53" s="84">
        <v>206</v>
      </c>
      <c r="Y53" s="83">
        <f>X53/X62</f>
        <v>0.12599388379204893</v>
      </c>
      <c r="Z53" s="82">
        <v>181</v>
      </c>
      <c r="AA53" s="83">
        <f>Z53/Z62</f>
        <v>0.11090686274509803</v>
      </c>
      <c r="AB53" s="84">
        <v>173</v>
      </c>
      <c r="AC53" s="83">
        <f>AB53/AB62</f>
        <v>0.10928616550852811</v>
      </c>
      <c r="AD53" s="85">
        <v>190</v>
      </c>
      <c r="AE53" s="86">
        <f>AD53/AD62</f>
        <v>0.12078830260648442</v>
      </c>
      <c r="AF53" s="85">
        <v>185</v>
      </c>
      <c r="AG53" s="86">
        <f>AF53/AF60</f>
        <v>0.12163050624589086</v>
      </c>
      <c r="AH53" s="85">
        <v>194</v>
      </c>
      <c r="AI53" s="86">
        <f>AH53/AH60</f>
        <v>0.13388543823326432</v>
      </c>
      <c r="AJ53" s="19"/>
    </row>
    <row r="54" spans="1:36" ht="15.75" hidden="1" customHeight="1" x14ac:dyDescent="0.25">
      <c r="A54" s="43"/>
      <c r="B54" s="40"/>
      <c r="C54" s="34"/>
      <c r="D54" s="6"/>
      <c r="E54" s="34"/>
      <c r="F54" s="87"/>
      <c r="G54" s="88"/>
      <c r="H54" s="6"/>
      <c r="I54" s="34"/>
      <c r="J54" s="6"/>
      <c r="K54" s="41"/>
      <c r="L54" s="6"/>
      <c r="M54" s="41"/>
      <c r="N54" s="6"/>
      <c r="O54" s="41"/>
      <c r="P54" s="9"/>
      <c r="Q54" s="41"/>
      <c r="R54" s="9"/>
      <c r="S54" s="41"/>
      <c r="T54" s="9"/>
      <c r="U54" s="41"/>
      <c r="V54" s="9"/>
      <c r="W54" s="41"/>
      <c r="X54" s="9"/>
      <c r="Y54" s="41"/>
      <c r="AA54" s="41"/>
      <c r="AB54" s="9"/>
      <c r="AC54" s="41"/>
      <c r="AE54" s="44"/>
      <c r="AG54" s="44"/>
      <c r="AI54" s="44"/>
      <c r="AJ54" s="19"/>
    </row>
    <row r="55" spans="1:36" ht="15.75" customHeight="1" x14ac:dyDescent="0.25">
      <c r="A55" s="43" t="s">
        <v>61</v>
      </c>
      <c r="B55" s="40"/>
      <c r="C55" s="34"/>
      <c r="D55" s="6"/>
      <c r="E55" s="34"/>
      <c r="F55" s="6"/>
      <c r="G55" s="34"/>
      <c r="H55" s="6"/>
      <c r="I55" s="34"/>
      <c r="J55" s="6"/>
      <c r="K55" s="41"/>
      <c r="L55" s="6"/>
      <c r="M55" s="41"/>
      <c r="N55" s="6"/>
      <c r="O55" s="41"/>
      <c r="P55" s="9"/>
      <c r="Q55" s="41"/>
      <c r="R55" s="9"/>
      <c r="S55" s="41"/>
      <c r="T55" s="9"/>
      <c r="U55" s="41"/>
      <c r="V55" s="9"/>
      <c r="W55" s="41"/>
      <c r="X55" s="9"/>
      <c r="Y55" s="41"/>
      <c r="AA55" s="41"/>
      <c r="AB55" s="9"/>
      <c r="AC55" s="41"/>
      <c r="AE55" s="44"/>
      <c r="AG55" s="44"/>
      <c r="AI55" s="44"/>
      <c r="AJ55" s="19"/>
    </row>
    <row r="56" spans="1:36" x14ac:dyDescent="0.25">
      <c r="A56" s="39" t="s">
        <v>62</v>
      </c>
      <c r="B56" s="40"/>
      <c r="C56" s="34"/>
      <c r="D56" s="6"/>
      <c r="E56" s="34"/>
      <c r="F56" s="6"/>
      <c r="G56" s="34"/>
      <c r="H56" s="6"/>
      <c r="I56" s="34"/>
      <c r="J56" s="6"/>
      <c r="K56" s="41"/>
      <c r="L56" s="6"/>
      <c r="M56" s="41"/>
      <c r="N56" s="6"/>
      <c r="O56" s="41"/>
      <c r="P56" s="9"/>
      <c r="Q56" s="41"/>
      <c r="R56" s="9"/>
      <c r="S56" s="41"/>
      <c r="T56" s="9"/>
      <c r="U56" s="41"/>
      <c r="V56" s="9">
        <v>7</v>
      </c>
      <c r="W56" s="41"/>
      <c r="X56" s="9">
        <v>10</v>
      </c>
      <c r="Y56" s="41"/>
      <c r="Z56" s="6">
        <v>6</v>
      </c>
      <c r="AA56" s="41"/>
      <c r="AB56" s="9">
        <v>7</v>
      </c>
      <c r="AC56" s="41"/>
      <c r="AD56" s="4">
        <v>3</v>
      </c>
      <c r="AE56" s="44"/>
      <c r="AF56" s="4">
        <v>9</v>
      </c>
      <c r="AG56" s="44">
        <f>AF56/AF60</f>
        <v>5.9171597633136093E-3</v>
      </c>
      <c r="AH56" s="4">
        <v>9</v>
      </c>
      <c r="AI56" s="44">
        <f>AH56/AH60</f>
        <v>6.2111801242236021E-3</v>
      </c>
      <c r="AJ56" s="19"/>
    </row>
    <row r="57" spans="1:36" x14ac:dyDescent="0.25">
      <c r="A57" s="39" t="s">
        <v>63</v>
      </c>
      <c r="B57" s="40"/>
      <c r="C57" s="34"/>
      <c r="D57" s="6"/>
      <c r="E57" s="34"/>
      <c r="F57" s="6"/>
      <c r="G57" s="34"/>
      <c r="H57" s="6"/>
      <c r="I57" s="34"/>
      <c r="J57" s="6"/>
      <c r="K57" s="41"/>
      <c r="L57" s="6"/>
      <c r="M57" s="41"/>
      <c r="N57" s="6"/>
      <c r="O57" s="41"/>
      <c r="P57" s="9"/>
      <c r="Q57" s="41"/>
      <c r="R57" s="9"/>
      <c r="S57" s="41"/>
      <c r="T57" s="9"/>
      <c r="U57" s="41"/>
      <c r="V57" s="9"/>
      <c r="W57" s="41"/>
      <c r="X57" s="9">
        <v>0</v>
      </c>
      <c r="Y57" s="41"/>
      <c r="Z57" s="6">
        <v>6</v>
      </c>
      <c r="AA57" s="41"/>
      <c r="AB57" s="9">
        <v>5</v>
      </c>
      <c r="AC57" s="41"/>
      <c r="AD57" s="4">
        <v>2</v>
      </c>
      <c r="AE57" s="44"/>
      <c r="AF57" s="4">
        <v>1</v>
      </c>
      <c r="AG57" s="44">
        <f t="shared" ref="AG57:AG58" si="28">AF57/AF61</f>
        <v>3.8461538461538464E-2</v>
      </c>
      <c r="AH57" s="4">
        <v>1</v>
      </c>
      <c r="AI57" s="44">
        <f>AH57/AH62</f>
        <v>6.9783670621074664E-4</v>
      </c>
      <c r="AJ57" s="19"/>
    </row>
    <row r="58" spans="1:36" x14ac:dyDescent="0.25">
      <c r="A58" s="6" t="s">
        <v>64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40"/>
      <c r="V58" s="89"/>
      <c r="X58" s="89">
        <v>0</v>
      </c>
      <c r="Z58" s="89">
        <v>5</v>
      </c>
      <c r="AA58" s="41"/>
      <c r="AB58" s="9">
        <v>1</v>
      </c>
      <c r="AC58" s="41"/>
      <c r="AD58" s="4">
        <v>0</v>
      </c>
      <c r="AE58" s="44"/>
      <c r="AF58" s="4">
        <v>0</v>
      </c>
      <c r="AG58" s="44">
        <f t="shared" si="28"/>
        <v>0</v>
      </c>
      <c r="AH58" s="4">
        <v>0</v>
      </c>
      <c r="AI58" s="44">
        <f t="shared" ref="AI58" si="29">AH58/AH62</f>
        <v>0</v>
      </c>
      <c r="AJ58" s="19"/>
    </row>
    <row r="59" spans="1:36" ht="15.75" thickBot="1" x14ac:dyDescent="0.3">
      <c r="A59" s="90" t="s">
        <v>65</v>
      </c>
      <c r="B59" s="80"/>
      <c r="C59" s="81"/>
      <c r="D59" s="82"/>
      <c r="E59" s="81"/>
      <c r="F59" s="82"/>
      <c r="G59" s="81"/>
      <c r="H59" s="82"/>
      <c r="I59" s="81"/>
      <c r="J59" s="82"/>
      <c r="K59" s="83"/>
      <c r="L59" s="82"/>
      <c r="M59" s="83"/>
      <c r="N59" s="82"/>
      <c r="O59" s="83"/>
      <c r="P59" s="84"/>
      <c r="Q59" s="83"/>
      <c r="R59" s="84"/>
      <c r="S59" s="83"/>
      <c r="T59" s="84"/>
      <c r="U59" s="83"/>
      <c r="V59" s="91">
        <v>7</v>
      </c>
      <c r="W59" s="83">
        <v>4.0000000000000001E-3</v>
      </c>
      <c r="X59" s="91">
        <v>10</v>
      </c>
      <c r="Y59" s="83">
        <v>4.0000000000000001E-3</v>
      </c>
      <c r="Z59" s="82">
        <v>17</v>
      </c>
      <c r="AA59" s="83">
        <v>4.0000000000000001E-3</v>
      </c>
      <c r="AB59" s="91">
        <v>13</v>
      </c>
      <c r="AC59" s="83">
        <v>4.0000000000000001E-3</v>
      </c>
      <c r="AD59" s="92">
        <v>5</v>
      </c>
      <c r="AE59" s="86">
        <f>AD59/AD62</f>
        <v>3.1786395422759061E-3</v>
      </c>
      <c r="AF59" s="93">
        <f>SUM(AF56:AF58)</f>
        <v>10</v>
      </c>
      <c r="AG59" s="86">
        <f>AF59/AF60</f>
        <v>6.5746219592373442E-3</v>
      </c>
      <c r="AH59" s="93">
        <f>SUM(AH56:AH58)</f>
        <v>10</v>
      </c>
      <c r="AI59" s="86">
        <f>AH59/AH60</f>
        <v>6.901311249137336E-3</v>
      </c>
      <c r="AJ59" s="19"/>
    </row>
    <row r="60" spans="1:36" ht="15.75" customHeight="1" thickTop="1" x14ac:dyDescent="0.25">
      <c r="A60" s="94" t="s">
        <v>66</v>
      </c>
      <c r="B60" s="40"/>
      <c r="C60" s="34"/>
      <c r="D60" s="6"/>
      <c r="E60" s="34"/>
      <c r="F60" s="6"/>
      <c r="G60" s="34"/>
      <c r="H60" s="6"/>
      <c r="I60" s="34"/>
      <c r="J60" s="6"/>
      <c r="K60" s="41"/>
      <c r="L60" s="6"/>
      <c r="M60" s="41"/>
      <c r="N60" s="6"/>
      <c r="O60" s="41"/>
      <c r="P60" s="9"/>
      <c r="Q60" s="41"/>
      <c r="R60" s="9"/>
      <c r="S60" s="41"/>
      <c r="T60" s="9"/>
      <c r="U60" s="41"/>
      <c r="V60" s="9"/>
      <c r="W60" s="41"/>
      <c r="X60" s="9"/>
      <c r="Y60" s="41"/>
      <c r="Z60" s="78"/>
      <c r="AA60" s="41"/>
      <c r="AB60" s="9"/>
      <c r="AC60" s="41"/>
      <c r="AD60" s="95"/>
      <c r="AE60" s="44"/>
      <c r="AF60" s="96">
        <f>SUM(AF59,AF53,AF51,AF42,AF29,AF18)</f>
        <v>1521</v>
      </c>
      <c r="AG60" s="44"/>
      <c r="AH60" s="96">
        <f>SUM(AH59,AH53,AH51,AH42,AH29,AH18)</f>
        <v>1449</v>
      </c>
      <c r="AI60" s="44"/>
      <c r="AJ60" s="19"/>
    </row>
    <row r="61" spans="1:36" ht="15.75" customHeight="1" thickBot="1" x14ac:dyDescent="0.3">
      <c r="A61" s="97" t="s">
        <v>67</v>
      </c>
      <c r="B61" s="40"/>
      <c r="C61" s="34"/>
      <c r="D61" s="6"/>
      <c r="E61" s="34"/>
      <c r="F61" s="6"/>
      <c r="G61" s="34"/>
      <c r="H61" s="6"/>
      <c r="I61" s="34"/>
      <c r="J61" s="6"/>
      <c r="K61" s="41"/>
      <c r="L61" s="6"/>
      <c r="M61" s="41"/>
      <c r="N61" s="6"/>
      <c r="O61" s="41"/>
      <c r="P61" s="9"/>
      <c r="Q61" s="41"/>
      <c r="R61" s="9"/>
      <c r="S61" s="41"/>
      <c r="T61" s="9"/>
      <c r="U61" s="41"/>
      <c r="V61" s="9"/>
      <c r="W61" s="41"/>
      <c r="X61" s="9"/>
      <c r="Y61" s="41"/>
      <c r="Z61" s="78"/>
      <c r="AA61" s="41"/>
      <c r="AB61" s="9"/>
      <c r="AC61" s="41"/>
      <c r="AD61" s="98"/>
      <c r="AE61" s="99"/>
      <c r="AF61" s="100">
        <v>26</v>
      </c>
      <c r="AG61" s="99"/>
      <c r="AH61" s="100">
        <v>16</v>
      </c>
      <c r="AI61" s="99"/>
      <c r="AJ61" s="19"/>
    </row>
    <row r="62" spans="1:36" ht="17.25" customHeight="1" thickTop="1" thickBot="1" x14ac:dyDescent="0.3">
      <c r="A62" s="101" t="s">
        <v>68</v>
      </c>
      <c r="B62" s="102" t="e">
        <f t="shared" ref="B62:O62" si="30">B53+B51+B42+B29+B18</f>
        <v>#REF!</v>
      </c>
      <c r="C62" s="103" t="e">
        <f t="shared" si="30"/>
        <v>#REF!</v>
      </c>
      <c r="D62" s="104" t="e">
        <f t="shared" si="30"/>
        <v>#REF!</v>
      </c>
      <c r="E62" s="103" t="e">
        <f t="shared" si="30"/>
        <v>#REF!</v>
      </c>
      <c r="F62" s="104" t="e">
        <f t="shared" si="30"/>
        <v>#REF!</v>
      </c>
      <c r="G62" s="103" t="e">
        <f t="shared" si="30"/>
        <v>#REF!</v>
      </c>
      <c r="H62" s="104" t="e">
        <f t="shared" si="30"/>
        <v>#REF!</v>
      </c>
      <c r="I62" s="103" t="e">
        <f t="shared" si="30"/>
        <v>#REF!</v>
      </c>
      <c r="J62" s="104" t="e">
        <f t="shared" si="30"/>
        <v>#REF!</v>
      </c>
      <c r="K62" s="105" t="e">
        <f t="shared" si="30"/>
        <v>#REF!</v>
      </c>
      <c r="L62" s="104" t="e">
        <f t="shared" si="30"/>
        <v>#REF!</v>
      </c>
      <c r="M62" s="105" t="e">
        <f t="shared" si="30"/>
        <v>#REF!</v>
      </c>
      <c r="N62" s="104" t="e">
        <f t="shared" si="30"/>
        <v>#REF!</v>
      </c>
      <c r="O62" s="105" t="e">
        <f t="shared" si="30"/>
        <v>#REF!</v>
      </c>
      <c r="P62" s="106">
        <f>SUM(P53+P51+P42+P29+P18)</f>
        <v>1532</v>
      </c>
      <c r="Q62" s="105">
        <f>P62/P62</f>
        <v>1</v>
      </c>
      <c r="R62" s="106">
        <f>SUM(R53+R51+R42+R29+R18)</f>
        <v>1593</v>
      </c>
      <c r="S62" s="105">
        <f>R62/R62</f>
        <v>1</v>
      </c>
      <c r="T62" s="106">
        <f>SUM(T53+T51+T42+T29+T18)</f>
        <v>1619</v>
      </c>
      <c r="U62" s="105">
        <f>T62/T62</f>
        <v>1</v>
      </c>
      <c r="V62" s="106">
        <f>SUM(V53+V51+V42+V29+V18+V59)</f>
        <v>1565</v>
      </c>
      <c r="W62" s="105">
        <f>V62/V62</f>
        <v>1</v>
      </c>
      <c r="X62" s="106">
        <f>SUM(X53+X51+X42+X29+X18+X59)</f>
        <v>1635</v>
      </c>
      <c r="Y62" s="105">
        <f>X62/X62</f>
        <v>1</v>
      </c>
      <c r="Z62" s="107">
        <f>SUM(Z18+Z29+Z42+Z51+Z53+Z59)</f>
        <v>1632</v>
      </c>
      <c r="AA62" s="105">
        <f>Z62/Z62</f>
        <v>1</v>
      </c>
      <c r="AB62" s="106">
        <f>SUM(AB53+AB51+AB42+AB29+AB18+AB59)</f>
        <v>1583</v>
      </c>
      <c r="AC62" s="105">
        <f>AB62/AB62</f>
        <v>1</v>
      </c>
      <c r="AD62" s="108">
        <f>SUM(AD53+AD51+AD42+AD29+AD18+AD59)</f>
        <v>1573</v>
      </c>
      <c r="AE62" s="109">
        <v>1</v>
      </c>
      <c r="AF62" s="110">
        <f>AF60-AF61</f>
        <v>1495</v>
      </c>
      <c r="AG62" s="109">
        <v>1</v>
      </c>
      <c r="AH62" s="110">
        <f>AH60-AH61</f>
        <v>1433</v>
      </c>
      <c r="AI62" s="109">
        <v>1</v>
      </c>
      <c r="AJ62" s="19"/>
    </row>
    <row r="63" spans="1:36" ht="15.75" thickBo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9"/>
      <c r="Q63" s="6"/>
      <c r="R63" s="9"/>
      <c r="S63" s="6"/>
      <c r="T63" s="9"/>
      <c r="V63" s="9"/>
      <c r="X63" s="9"/>
      <c r="Z63" s="111"/>
      <c r="AB63" s="9"/>
      <c r="AE63" s="6"/>
      <c r="AF63" s="6"/>
      <c r="AH63" s="6"/>
      <c r="AJ63" s="19"/>
    </row>
    <row r="64" spans="1:36" x14ac:dyDescent="0.25">
      <c r="A64" s="112" t="s">
        <v>69</v>
      </c>
      <c r="B64" s="113"/>
      <c r="C64" s="113"/>
      <c r="D64" s="114">
        <v>2013</v>
      </c>
      <c r="E64" s="115"/>
      <c r="F64" s="114">
        <v>2014</v>
      </c>
      <c r="G64" s="115"/>
      <c r="H64" s="114">
        <v>2015</v>
      </c>
      <c r="I64" s="115"/>
      <c r="J64" s="114">
        <v>2016</v>
      </c>
      <c r="K64" s="115"/>
      <c r="L64" s="114">
        <v>2017</v>
      </c>
      <c r="M64" s="115"/>
      <c r="N64" s="6"/>
      <c r="O64" s="6"/>
      <c r="P64" s="6"/>
      <c r="Q64" s="6"/>
      <c r="R64" s="6"/>
      <c r="S64" s="6"/>
      <c r="X64" s="114">
        <v>2013</v>
      </c>
      <c r="Y64" s="115"/>
      <c r="Z64" s="114">
        <v>2014</v>
      </c>
      <c r="AA64" s="115"/>
      <c r="AB64" s="114">
        <v>2015</v>
      </c>
      <c r="AC64" s="115"/>
      <c r="AD64" s="114">
        <v>2016</v>
      </c>
      <c r="AE64" s="115"/>
      <c r="AF64" s="114">
        <v>2017</v>
      </c>
      <c r="AG64" s="116"/>
      <c r="AH64" s="114">
        <v>2018</v>
      </c>
      <c r="AI64" s="116"/>
    </row>
    <row r="65" spans="1:35" ht="15.75" thickBot="1" x14ac:dyDescent="0.3">
      <c r="A65" s="117"/>
      <c r="B65" s="113"/>
      <c r="C65" s="113"/>
      <c r="D65" s="118" t="s">
        <v>20</v>
      </c>
      <c r="E65" s="119" t="s">
        <v>21</v>
      </c>
      <c r="F65" s="120" t="s">
        <v>20</v>
      </c>
      <c r="G65" s="121" t="s">
        <v>21</v>
      </c>
      <c r="H65" s="120" t="s">
        <v>20</v>
      </c>
      <c r="I65" s="121" t="s">
        <v>21</v>
      </c>
      <c r="J65" s="118" t="s">
        <v>20</v>
      </c>
      <c r="K65" s="119" t="s">
        <v>21</v>
      </c>
      <c r="L65" s="120" t="s">
        <v>20</v>
      </c>
      <c r="M65" s="121" t="s">
        <v>21</v>
      </c>
      <c r="N65" s="6"/>
      <c r="O65" s="6"/>
      <c r="P65" s="6"/>
      <c r="Q65" s="6"/>
      <c r="R65" s="6"/>
      <c r="S65" s="6"/>
      <c r="X65" s="118" t="s">
        <v>20</v>
      </c>
      <c r="Y65" s="119" t="s">
        <v>21</v>
      </c>
      <c r="Z65" s="120" t="s">
        <v>20</v>
      </c>
      <c r="AA65" s="121" t="s">
        <v>21</v>
      </c>
      <c r="AB65" s="120" t="s">
        <v>20</v>
      </c>
      <c r="AC65" s="121" t="s">
        <v>21</v>
      </c>
      <c r="AD65" s="118" t="s">
        <v>20</v>
      </c>
      <c r="AE65" s="119" t="s">
        <v>21</v>
      </c>
      <c r="AF65" s="120" t="s">
        <v>20</v>
      </c>
      <c r="AG65" s="122" t="s">
        <v>21</v>
      </c>
      <c r="AH65" s="120" t="s">
        <v>20</v>
      </c>
      <c r="AI65" s="122" t="s">
        <v>21</v>
      </c>
    </row>
    <row r="66" spans="1:35" ht="15.75" thickTop="1" x14ac:dyDescent="0.25">
      <c r="A66" s="123"/>
      <c r="B66" s="113"/>
      <c r="C66" s="113"/>
      <c r="D66" s="113"/>
      <c r="E66" s="113"/>
      <c r="F66" s="124"/>
      <c r="G66" s="125"/>
      <c r="H66" s="124"/>
      <c r="I66" s="125"/>
      <c r="J66" s="126"/>
      <c r="K66" s="113"/>
      <c r="L66" s="124"/>
      <c r="M66" s="125"/>
      <c r="N66" s="6"/>
      <c r="O66" s="6"/>
      <c r="P66" s="6"/>
      <c r="Q66" s="6"/>
      <c r="R66" s="6"/>
      <c r="S66" s="6"/>
      <c r="X66" s="113"/>
      <c r="Y66" s="113"/>
      <c r="Z66" s="124"/>
      <c r="AA66" s="125"/>
      <c r="AB66" s="124"/>
      <c r="AC66" s="125"/>
      <c r="AD66" s="126"/>
      <c r="AE66" s="113"/>
      <c r="AF66" s="124"/>
      <c r="AG66" s="127"/>
      <c r="AH66" s="124"/>
      <c r="AI66" s="127"/>
    </row>
    <row r="67" spans="1:35" x14ac:dyDescent="0.25">
      <c r="A67" s="128" t="s">
        <v>70</v>
      </c>
      <c r="B67" s="129"/>
      <c r="C67" s="129"/>
      <c r="D67" s="129"/>
      <c r="E67" s="129"/>
      <c r="F67" s="130"/>
      <c r="G67" s="131"/>
      <c r="H67" s="130"/>
      <c r="I67" s="131"/>
      <c r="J67" s="132"/>
      <c r="K67" s="129"/>
      <c r="L67" s="133">
        <v>48</v>
      </c>
      <c r="M67" s="134">
        <f>L67/L199</f>
        <v>0.13994169096209913</v>
      </c>
      <c r="N67" s="6"/>
      <c r="O67" s="6"/>
      <c r="P67" s="6"/>
      <c r="Q67" s="6"/>
      <c r="R67" s="6"/>
      <c r="S67" s="6"/>
      <c r="X67" s="129"/>
      <c r="Y67" s="129"/>
      <c r="Z67" s="130"/>
      <c r="AA67" s="131"/>
      <c r="AB67" s="130"/>
      <c r="AC67" s="131"/>
      <c r="AD67" s="132"/>
      <c r="AE67" s="129"/>
      <c r="AF67" s="133">
        <v>264</v>
      </c>
      <c r="AG67" s="135">
        <f>AF67/AF202</f>
        <v>0.17357001972386588</v>
      </c>
      <c r="AH67" s="133">
        <v>236</v>
      </c>
      <c r="AI67" s="135">
        <f>AH67/AH202</f>
        <v>0.16287094547964112</v>
      </c>
    </row>
    <row r="68" spans="1:35" x14ac:dyDescent="0.25">
      <c r="A68" s="123" t="s">
        <v>71</v>
      </c>
      <c r="B68" s="113"/>
      <c r="C68" s="113"/>
      <c r="D68" s="113"/>
      <c r="E68" s="113"/>
      <c r="F68" s="136"/>
      <c r="G68" s="137"/>
      <c r="H68" s="136"/>
      <c r="I68" s="137"/>
      <c r="J68" s="126"/>
      <c r="K68" s="113"/>
      <c r="L68" s="136">
        <v>9</v>
      </c>
      <c r="M68" s="138"/>
      <c r="N68" s="6"/>
      <c r="O68" s="6"/>
      <c r="P68" s="6"/>
      <c r="Q68" s="6"/>
      <c r="R68" s="6"/>
      <c r="S68" s="6"/>
      <c r="X68" s="113"/>
      <c r="Y68" s="113"/>
      <c r="Z68" s="136"/>
      <c r="AA68" s="137"/>
      <c r="AB68" s="136"/>
      <c r="AC68" s="137"/>
      <c r="AD68" s="126"/>
      <c r="AE68" s="113"/>
      <c r="AF68" s="136">
        <v>54</v>
      </c>
      <c r="AG68" s="139">
        <f>AF68/AF202</f>
        <v>3.5502958579881658E-2</v>
      </c>
      <c r="AH68" s="136">
        <v>54</v>
      </c>
      <c r="AI68" s="139">
        <f>AH68/AH202</f>
        <v>3.7267080745341616E-2</v>
      </c>
    </row>
    <row r="69" spans="1:35" x14ac:dyDescent="0.25">
      <c r="A69" s="39" t="s">
        <v>72</v>
      </c>
      <c r="B69" s="113"/>
      <c r="C69" s="113"/>
      <c r="D69" s="113"/>
      <c r="E69" s="113"/>
      <c r="F69" s="136"/>
      <c r="G69" s="137"/>
      <c r="H69" s="136"/>
      <c r="I69" s="137"/>
      <c r="J69" s="126"/>
      <c r="K69" s="113"/>
      <c r="L69" s="136">
        <v>7</v>
      </c>
      <c r="M69" s="138"/>
      <c r="N69" s="6"/>
      <c r="O69" s="6"/>
      <c r="P69" s="6"/>
      <c r="Q69" s="6"/>
      <c r="R69" s="6"/>
      <c r="S69" s="6"/>
      <c r="X69" s="113"/>
      <c r="Y69" s="113"/>
      <c r="Z69" s="136"/>
      <c r="AA69" s="137"/>
      <c r="AB69" s="136"/>
      <c r="AC69" s="137"/>
      <c r="AD69" s="126"/>
      <c r="AE69" s="113"/>
      <c r="AF69" s="136">
        <v>38</v>
      </c>
      <c r="AG69" s="139">
        <f>AF69/AF202</f>
        <v>2.4983563445101907E-2</v>
      </c>
      <c r="AH69" s="136">
        <v>43</v>
      </c>
      <c r="AI69" s="139">
        <f>AH69/AH202</f>
        <v>2.9675638371290544E-2</v>
      </c>
    </row>
    <row r="70" spans="1:35" x14ac:dyDescent="0.25">
      <c r="A70" s="140" t="s">
        <v>25</v>
      </c>
      <c r="B70" s="141"/>
      <c r="C70" s="141"/>
      <c r="D70" s="141"/>
      <c r="E70" s="141"/>
      <c r="F70" s="142"/>
      <c r="G70" s="143"/>
      <c r="H70" s="142"/>
      <c r="I70" s="143"/>
      <c r="J70" s="144"/>
      <c r="K70" s="141"/>
      <c r="L70" s="145">
        <f>SUM(L68:L69)</f>
        <v>16</v>
      </c>
      <c r="M70" s="146"/>
      <c r="N70" s="6"/>
      <c r="O70" s="6"/>
      <c r="P70" s="6"/>
      <c r="Q70" s="6"/>
      <c r="R70" s="6"/>
      <c r="S70" s="6"/>
      <c r="X70" s="141"/>
      <c r="Y70" s="141"/>
      <c r="Z70" s="142"/>
      <c r="AA70" s="143"/>
      <c r="AB70" s="142"/>
      <c r="AC70" s="143"/>
      <c r="AD70" s="144"/>
      <c r="AE70" s="141"/>
      <c r="AF70" s="145">
        <f>SUM(AF68:AF69)</f>
        <v>92</v>
      </c>
      <c r="AG70" s="147">
        <f>AF70/AF202</f>
        <v>6.0486522024983565E-2</v>
      </c>
      <c r="AH70" s="145">
        <f>SUM(AH68:AH69)</f>
        <v>97</v>
      </c>
      <c r="AI70" s="147">
        <f>AH70/AH202</f>
        <v>6.694271911663216E-2</v>
      </c>
    </row>
    <row r="71" spans="1:35" x14ac:dyDescent="0.25">
      <c r="A71" s="123"/>
      <c r="B71" s="113"/>
      <c r="C71" s="113"/>
      <c r="D71" s="113"/>
      <c r="E71" s="113"/>
      <c r="F71" s="136"/>
      <c r="G71" s="137"/>
      <c r="H71" s="136"/>
      <c r="I71" s="137"/>
      <c r="J71" s="126"/>
      <c r="K71" s="113"/>
      <c r="L71" s="136"/>
      <c r="M71" s="138"/>
      <c r="N71" s="6"/>
      <c r="O71" s="6"/>
      <c r="P71" s="6"/>
      <c r="Q71" s="6"/>
      <c r="R71" s="6"/>
      <c r="S71" s="6"/>
      <c r="X71" s="113"/>
      <c r="Y71" s="113"/>
      <c r="Z71" s="136"/>
      <c r="AA71" s="137"/>
      <c r="AB71" s="136"/>
      <c r="AC71" s="137"/>
      <c r="AD71" s="126"/>
      <c r="AE71" s="113"/>
      <c r="AF71" s="136"/>
      <c r="AG71" s="139"/>
      <c r="AH71" s="136"/>
      <c r="AI71" s="139"/>
    </row>
    <row r="72" spans="1:35" x14ac:dyDescent="0.25">
      <c r="A72" s="140" t="s">
        <v>26</v>
      </c>
      <c r="B72" s="141"/>
      <c r="C72" s="141"/>
      <c r="D72" s="141"/>
      <c r="E72" s="141"/>
      <c r="F72" s="142"/>
      <c r="G72" s="143"/>
      <c r="H72" s="142"/>
      <c r="I72" s="143"/>
      <c r="J72" s="144"/>
      <c r="K72" s="141"/>
      <c r="L72" s="145">
        <v>3</v>
      </c>
      <c r="M72" s="146"/>
      <c r="N72" s="6"/>
      <c r="O72" s="6"/>
      <c r="P72" s="6"/>
      <c r="Q72" s="6"/>
      <c r="R72" s="6"/>
      <c r="S72" s="6"/>
      <c r="X72" s="141"/>
      <c r="Y72" s="141"/>
      <c r="Z72" s="142"/>
      <c r="AA72" s="143"/>
      <c r="AB72" s="142"/>
      <c r="AC72" s="143"/>
      <c r="AD72" s="144"/>
      <c r="AE72" s="141"/>
      <c r="AF72" s="145">
        <v>37</v>
      </c>
      <c r="AG72" s="147">
        <f>AF72/AF202</f>
        <v>2.4326101249178174E-2</v>
      </c>
      <c r="AH72" s="145">
        <v>45</v>
      </c>
      <c r="AI72" s="147">
        <f>AH72/AH202</f>
        <v>3.1055900621118012E-2</v>
      </c>
    </row>
    <row r="73" spans="1:35" x14ac:dyDescent="0.25">
      <c r="A73" s="123"/>
      <c r="B73" s="113"/>
      <c r="C73" s="113"/>
      <c r="D73" s="113"/>
      <c r="E73" s="113"/>
      <c r="F73" s="136"/>
      <c r="G73" s="137"/>
      <c r="H73" s="136"/>
      <c r="I73" s="137"/>
      <c r="J73" s="126"/>
      <c r="K73" s="113"/>
      <c r="L73" s="136"/>
      <c r="M73" s="138"/>
      <c r="N73" s="6"/>
      <c r="O73" s="6"/>
      <c r="P73" s="6"/>
      <c r="Q73" s="6"/>
      <c r="R73" s="6"/>
      <c r="S73" s="6"/>
      <c r="X73" s="113"/>
      <c r="Y73" s="113"/>
      <c r="Z73" s="136"/>
      <c r="AA73" s="137"/>
      <c r="AB73" s="136"/>
      <c r="AC73" s="137"/>
      <c r="AD73" s="126"/>
      <c r="AE73" s="113"/>
      <c r="AF73" s="136"/>
      <c r="AG73" s="139"/>
      <c r="AH73" s="136"/>
      <c r="AI73" s="139"/>
    </row>
    <row r="74" spans="1:35" x14ac:dyDescent="0.25">
      <c r="A74" s="148" t="s">
        <v>73</v>
      </c>
      <c r="B74" s="113"/>
      <c r="C74" s="113"/>
      <c r="D74" s="113"/>
      <c r="E74" s="113"/>
      <c r="F74" s="136"/>
      <c r="G74" s="137"/>
      <c r="H74" s="136"/>
      <c r="I74" s="137"/>
      <c r="J74" s="126"/>
      <c r="K74" s="113"/>
      <c r="L74" s="136">
        <v>16</v>
      </c>
      <c r="M74" s="138"/>
      <c r="N74" s="6"/>
      <c r="O74" s="6"/>
      <c r="P74" s="6"/>
      <c r="Q74" s="6"/>
      <c r="R74" s="6"/>
      <c r="S74" s="6"/>
      <c r="X74" s="113"/>
      <c r="Y74" s="113"/>
      <c r="Z74" s="136"/>
      <c r="AA74" s="137"/>
      <c r="AB74" s="136"/>
      <c r="AC74" s="137"/>
      <c r="AD74" s="126"/>
      <c r="AE74" s="113"/>
      <c r="AF74" s="136">
        <v>88</v>
      </c>
      <c r="AG74" s="139">
        <f>AF74/AF202</f>
        <v>5.7856673241288625E-2</v>
      </c>
      <c r="AH74" s="136">
        <v>83</v>
      </c>
      <c r="AI74" s="139">
        <f>AH74/AH202</f>
        <v>5.7280883367839888E-2</v>
      </c>
    </row>
    <row r="75" spans="1:35" x14ac:dyDescent="0.25">
      <c r="A75" s="148" t="s">
        <v>74</v>
      </c>
      <c r="B75" s="113"/>
      <c r="C75" s="113"/>
      <c r="D75" s="113"/>
      <c r="E75" s="113"/>
      <c r="F75" s="136"/>
      <c r="G75" s="137"/>
      <c r="H75" s="136"/>
      <c r="I75" s="137"/>
      <c r="J75" s="126"/>
      <c r="K75" s="113"/>
      <c r="L75" s="136">
        <v>14</v>
      </c>
      <c r="M75" s="138"/>
      <c r="N75" s="6"/>
      <c r="O75" s="6"/>
      <c r="P75" s="6"/>
      <c r="Q75" s="6"/>
      <c r="R75" s="6"/>
      <c r="S75" s="6"/>
      <c r="X75" s="113"/>
      <c r="Y75" s="113"/>
      <c r="Z75" s="136"/>
      <c r="AA75" s="137"/>
      <c r="AB75" s="136"/>
      <c r="AC75" s="137"/>
      <c r="AD75" s="126"/>
      <c r="AE75" s="113"/>
      <c r="AF75" s="136">
        <v>41</v>
      </c>
      <c r="AG75" s="139">
        <f>AF75/AF202</f>
        <v>2.695595003287311E-2</v>
      </c>
      <c r="AH75" s="136">
        <v>39</v>
      </c>
      <c r="AI75" s="139">
        <f>AH75/AH202</f>
        <v>2.6915113871635612E-2</v>
      </c>
    </row>
    <row r="76" spans="1:35" x14ac:dyDescent="0.25">
      <c r="A76" s="149" t="s">
        <v>75</v>
      </c>
      <c r="B76" s="113"/>
      <c r="C76" s="113"/>
      <c r="D76" s="113"/>
      <c r="E76" s="113"/>
      <c r="F76" s="136"/>
      <c r="G76" s="137"/>
      <c r="H76" s="136"/>
      <c r="I76" s="137"/>
      <c r="J76" s="126"/>
      <c r="K76" s="113"/>
      <c r="L76" s="136">
        <v>0</v>
      </c>
      <c r="M76" s="138"/>
      <c r="N76" s="6"/>
      <c r="O76" s="6"/>
      <c r="P76" s="6"/>
      <c r="Q76" s="6"/>
      <c r="R76" s="6"/>
      <c r="S76" s="6"/>
      <c r="X76" s="113"/>
      <c r="Y76" s="113"/>
      <c r="Z76" s="136"/>
      <c r="AA76" s="137"/>
      <c r="AB76" s="136"/>
      <c r="AC76" s="137"/>
      <c r="AD76" s="126"/>
      <c r="AE76" s="113"/>
      <c r="AF76" s="136">
        <v>9</v>
      </c>
      <c r="AG76" s="139">
        <f>AF76/AF202</f>
        <v>5.9171597633136093E-3</v>
      </c>
      <c r="AH76" s="136">
        <v>11</v>
      </c>
      <c r="AI76" s="139">
        <f>AH76/AH202</f>
        <v>7.59144237405107E-3</v>
      </c>
    </row>
    <row r="77" spans="1:35" x14ac:dyDescent="0.25">
      <c r="A77" s="150" t="s">
        <v>76</v>
      </c>
      <c r="B77" s="141"/>
      <c r="C77" s="141"/>
      <c r="D77" s="141"/>
      <c r="E77" s="141"/>
      <c r="F77" s="142"/>
      <c r="G77" s="143"/>
      <c r="H77" s="142"/>
      <c r="I77" s="143"/>
      <c r="J77" s="144"/>
      <c r="K77" s="141"/>
      <c r="L77" s="145">
        <f>SUM(L74:L76)</f>
        <v>30</v>
      </c>
      <c r="M77" s="146"/>
      <c r="N77" s="6"/>
      <c r="O77" s="6"/>
      <c r="P77" s="6"/>
      <c r="Q77" s="6"/>
      <c r="R77" s="6"/>
      <c r="S77" s="6"/>
      <c r="X77" s="141"/>
      <c r="Y77" s="141"/>
      <c r="Z77" s="142"/>
      <c r="AA77" s="143"/>
      <c r="AB77" s="142"/>
      <c r="AC77" s="143"/>
      <c r="AD77" s="144"/>
      <c r="AE77" s="141"/>
      <c r="AF77" s="145">
        <f>SUM(AF74:AF76)</f>
        <v>138</v>
      </c>
      <c r="AG77" s="147">
        <f>AF77/AF202</f>
        <v>9.0729783037475351E-2</v>
      </c>
      <c r="AH77" s="145">
        <f>SUM(AH74:AH76)</f>
        <v>133</v>
      </c>
      <c r="AI77" s="147">
        <f>AH77/AH202</f>
        <v>9.1787439613526575E-2</v>
      </c>
    </row>
    <row r="78" spans="1:35" x14ac:dyDescent="0.25">
      <c r="A78" s="123"/>
      <c r="B78" s="113"/>
      <c r="C78" s="113"/>
      <c r="D78" s="113"/>
      <c r="E78" s="113"/>
      <c r="F78" s="136"/>
      <c r="G78" s="137"/>
      <c r="H78" s="136"/>
      <c r="I78" s="137"/>
      <c r="J78" s="126"/>
      <c r="K78" s="113"/>
      <c r="L78" s="136"/>
      <c r="M78" s="138"/>
      <c r="N78" s="6"/>
      <c r="O78" s="6"/>
      <c r="P78" s="6"/>
      <c r="Q78" s="6"/>
      <c r="R78" s="6"/>
      <c r="S78" s="6"/>
      <c r="X78" s="113"/>
      <c r="Y78" s="113"/>
      <c r="Z78" s="136"/>
      <c r="AA78" s="137"/>
      <c r="AB78" s="136"/>
      <c r="AC78" s="137"/>
      <c r="AD78" s="126"/>
      <c r="AE78" s="113"/>
      <c r="AF78" s="136"/>
      <c r="AG78" s="139"/>
      <c r="AH78" s="136"/>
      <c r="AI78" s="139"/>
    </row>
    <row r="79" spans="1:35" x14ac:dyDescent="0.25">
      <c r="A79" s="148" t="s">
        <v>28</v>
      </c>
      <c r="B79" s="113"/>
      <c r="C79" s="113"/>
      <c r="D79" s="113"/>
      <c r="E79" s="113"/>
      <c r="F79" s="136"/>
      <c r="G79" s="137"/>
      <c r="H79" s="136"/>
      <c r="I79" s="137"/>
      <c r="J79" s="126"/>
      <c r="K79" s="113"/>
      <c r="L79" s="136">
        <v>7</v>
      </c>
      <c r="M79" s="138"/>
      <c r="N79" s="6"/>
      <c r="O79" s="6"/>
      <c r="P79" s="6"/>
      <c r="Q79" s="6"/>
      <c r="R79" s="6"/>
      <c r="S79" s="6"/>
      <c r="X79" s="113"/>
      <c r="Y79" s="113"/>
      <c r="Z79" s="136"/>
      <c r="AA79" s="137"/>
      <c r="AB79" s="136"/>
      <c r="AC79" s="137"/>
      <c r="AD79" s="126"/>
      <c r="AE79" s="113"/>
      <c r="AF79" s="136">
        <v>25</v>
      </c>
      <c r="AG79" s="139">
        <f>AF79/AF202</f>
        <v>1.6436554898093359E-2</v>
      </c>
      <c r="AH79" s="136">
        <v>21</v>
      </c>
      <c r="AI79" s="139">
        <f>AH79/AH202</f>
        <v>1.4492753623188406E-2</v>
      </c>
    </row>
    <row r="80" spans="1:35" x14ac:dyDescent="0.25">
      <c r="A80" s="148" t="s">
        <v>77</v>
      </c>
      <c r="B80" s="113"/>
      <c r="C80" s="113"/>
      <c r="D80" s="113"/>
      <c r="E80" s="113"/>
      <c r="F80" s="136"/>
      <c r="G80" s="137"/>
      <c r="H80" s="136"/>
      <c r="I80" s="137"/>
      <c r="J80" s="126"/>
      <c r="K80" s="113"/>
      <c r="L80" s="136">
        <v>2</v>
      </c>
      <c r="M80" s="138"/>
      <c r="N80" s="6"/>
      <c r="O80" s="6"/>
      <c r="P80" s="6"/>
      <c r="Q80" s="6"/>
      <c r="R80" s="6"/>
      <c r="S80" s="6"/>
      <c r="X80" s="113"/>
      <c r="Y80" s="113"/>
      <c r="Z80" s="136"/>
      <c r="AA80" s="137"/>
      <c r="AB80" s="136"/>
      <c r="AC80" s="137"/>
      <c r="AD80" s="126"/>
      <c r="AE80" s="113"/>
      <c r="AF80" s="136">
        <v>3</v>
      </c>
      <c r="AG80" s="139">
        <f>AF80/AF202</f>
        <v>1.9723865877712033E-3</v>
      </c>
      <c r="AH80" s="136">
        <v>2</v>
      </c>
      <c r="AI80" s="139">
        <f>AH80/AH202</f>
        <v>1.3802622498274672E-3</v>
      </c>
    </row>
    <row r="81" spans="1:35" x14ac:dyDescent="0.25">
      <c r="A81" s="140" t="s">
        <v>28</v>
      </c>
      <c r="B81" s="141"/>
      <c r="C81" s="141"/>
      <c r="D81" s="141"/>
      <c r="E81" s="141"/>
      <c r="F81" s="142"/>
      <c r="G81" s="143"/>
      <c r="H81" s="142"/>
      <c r="I81" s="143"/>
      <c r="J81" s="144"/>
      <c r="K81" s="141"/>
      <c r="L81" s="145">
        <f>SUM(L79:L80)</f>
        <v>9</v>
      </c>
      <c r="M81" s="146"/>
      <c r="N81" s="6"/>
      <c r="O81" s="6"/>
      <c r="P81" s="6"/>
      <c r="Q81" s="6"/>
      <c r="R81" s="6"/>
      <c r="S81" s="6"/>
      <c r="X81" s="141"/>
      <c r="Y81" s="141"/>
      <c r="Z81" s="142"/>
      <c r="AA81" s="143"/>
      <c r="AB81" s="142"/>
      <c r="AC81" s="143"/>
      <c r="AD81" s="144"/>
      <c r="AE81" s="141"/>
      <c r="AF81" s="145">
        <f>SUM(AF79:AF80)</f>
        <v>28</v>
      </c>
      <c r="AG81" s="147">
        <f>AF81/AF202</f>
        <v>1.8408941485864562E-2</v>
      </c>
      <c r="AH81" s="145">
        <f>SUM(AH79:AH80)</f>
        <v>23</v>
      </c>
      <c r="AI81" s="147">
        <f>AH81/AH202</f>
        <v>1.5873015873015872E-2</v>
      </c>
    </row>
    <row r="82" spans="1:35" x14ac:dyDescent="0.25">
      <c r="A82" s="151"/>
      <c r="B82" s="113"/>
      <c r="C82" s="113"/>
      <c r="D82" s="113"/>
      <c r="E82" s="113"/>
      <c r="F82" s="136"/>
      <c r="G82" s="137"/>
      <c r="H82" s="136"/>
      <c r="I82" s="137"/>
      <c r="J82" s="126"/>
      <c r="K82" s="113"/>
      <c r="L82" s="136"/>
      <c r="M82" s="138"/>
      <c r="N82" s="6"/>
      <c r="O82" s="6"/>
      <c r="P82" s="6"/>
      <c r="Q82" s="6"/>
      <c r="R82" s="6"/>
      <c r="S82" s="6"/>
      <c r="X82" s="113"/>
      <c r="Y82" s="113"/>
      <c r="Z82" s="136"/>
      <c r="AA82" s="137"/>
      <c r="AB82" s="136"/>
      <c r="AC82" s="137"/>
      <c r="AD82" s="126"/>
      <c r="AE82" s="113"/>
      <c r="AF82" s="136"/>
      <c r="AG82" s="139"/>
      <c r="AH82" s="136"/>
      <c r="AI82" s="139"/>
    </row>
    <row r="83" spans="1:35" x14ac:dyDescent="0.25">
      <c r="A83" s="140" t="s">
        <v>78</v>
      </c>
      <c r="B83" s="141"/>
      <c r="C83" s="141"/>
      <c r="D83" s="141"/>
      <c r="E83" s="141"/>
      <c r="F83" s="142"/>
      <c r="G83" s="143"/>
      <c r="H83" s="142"/>
      <c r="I83" s="143"/>
      <c r="J83" s="144"/>
      <c r="K83" s="141"/>
      <c r="L83" s="145">
        <v>6</v>
      </c>
      <c r="M83" s="146"/>
      <c r="N83" s="6"/>
      <c r="O83" s="6"/>
      <c r="P83" s="6"/>
      <c r="Q83" s="6"/>
      <c r="R83" s="6"/>
      <c r="S83" s="6"/>
      <c r="X83" s="141"/>
      <c r="Y83" s="141"/>
      <c r="Z83" s="142"/>
      <c r="AA83" s="143"/>
      <c r="AB83" s="142"/>
      <c r="AC83" s="143"/>
      <c r="AD83" s="144"/>
      <c r="AE83" s="141"/>
      <c r="AF83" s="145">
        <v>22</v>
      </c>
      <c r="AG83" s="147">
        <f>AF83/AF202</f>
        <v>1.4464168310322156E-2</v>
      </c>
      <c r="AH83" s="145">
        <v>17</v>
      </c>
      <c r="AI83" s="147">
        <f>AH83/AH202</f>
        <v>1.1732229123533472E-2</v>
      </c>
    </row>
    <row r="84" spans="1:35" x14ac:dyDescent="0.25">
      <c r="A84" s="123"/>
      <c r="B84" s="113"/>
      <c r="C84" s="113"/>
      <c r="D84" s="113"/>
      <c r="E84" s="113"/>
      <c r="F84" s="136"/>
      <c r="G84" s="137"/>
      <c r="H84" s="136"/>
      <c r="I84" s="137"/>
      <c r="J84" s="126"/>
      <c r="K84" s="113"/>
      <c r="L84" s="136"/>
      <c r="M84" s="138"/>
      <c r="N84" s="6"/>
      <c r="O84" s="6"/>
      <c r="P84" s="6"/>
      <c r="Q84" s="6"/>
      <c r="R84" s="6"/>
      <c r="S84" s="6"/>
      <c r="X84" s="113"/>
      <c r="Y84" s="113"/>
      <c r="Z84" s="136"/>
      <c r="AA84" s="137"/>
      <c r="AB84" s="136"/>
      <c r="AC84" s="137"/>
      <c r="AD84" s="126"/>
      <c r="AE84" s="113"/>
      <c r="AF84" s="136"/>
      <c r="AG84" s="139"/>
      <c r="AH84" s="136"/>
      <c r="AI84" s="139"/>
    </row>
    <row r="85" spans="1:35" x14ac:dyDescent="0.25">
      <c r="A85" s="39" t="s">
        <v>79</v>
      </c>
      <c r="B85" s="113"/>
      <c r="C85" s="113"/>
      <c r="D85" s="113"/>
      <c r="E85" s="113"/>
      <c r="F85" s="136"/>
      <c r="G85" s="137"/>
      <c r="H85" s="136"/>
      <c r="I85" s="137"/>
      <c r="J85" s="126"/>
      <c r="K85" s="113"/>
      <c r="L85" s="136">
        <v>3</v>
      </c>
      <c r="M85" s="138"/>
      <c r="N85" s="6"/>
      <c r="O85" s="6"/>
      <c r="P85" s="6"/>
      <c r="Q85" s="6"/>
      <c r="R85" s="6"/>
      <c r="S85" s="6"/>
      <c r="X85" s="113"/>
      <c r="Y85" s="113"/>
      <c r="Z85" s="136"/>
      <c r="AA85" s="137"/>
      <c r="AB85" s="136"/>
      <c r="AC85" s="137"/>
      <c r="AD85" s="126"/>
      <c r="AE85" s="113"/>
      <c r="AF85" s="136">
        <v>17</v>
      </c>
      <c r="AG85" s="139">
        <f>AF85/AF202</f>
        <v>1.1176857330703484E-2</v>
      </c>
      <c r="AH85" s="136">
        <v>18</v>
      </c>
      <c r="AI85" s="139">
        <f>AH85/AH202</f>
        <v>1.2422360248447204E-2</v>
      </c>
    </row>
    <row r="86" spans="1:35" x14ac:dyDescent="0.25">
      <c r="A86" s="39" t="s">
        <v>80</v>
      </c>
      <c r="B86" s="113"/>
      <c r="C86" s="113"/>
      <c r="D86" s="113"/>
      <c r="E86" s="113"/>
      <c r="F86" s="136"/>
      <c r="G86" s="137"/>
      <c r="H86" s="136"/>
      <c r="I86" s="137"/>
      <c r="J86" s="126"/>
      <c r="K86" s="113"/>
      <c r="L86" s="136">
        <v>6</v>
      </c>
      <c r="M86" s="138"/>
      <c r="N86" s="6"/>
      <c r="O86" s="6"/>
      <c r="P86" s="6"/>
      <c r="Q86" s="6"/>
      <c r="R86" s="6"/>
      <c r="S86" s="6"/>
      <c r="X86" s="113"/>
      <c r="Y86" s="113"/>
      <c r="Z86" s="136"/>
      <c r="AA86" s="137"/>
      <c r="AB86" s="136"/>
      <c r="AC86" s="137"/>
      <c r="AD86" s="126"/>
      <c r="AE86" s="113"/>
      <c r="AF86" s="136">
        <v>26</v>
      </c>
      <c r="AG86" s="139">
        <f>AF86/AF202</f>
        <v>1.7094017094017096E-2</v>
      </c>
      <c r="AH86" s="136">
        <v>23</v>
      </c>
      <c r="AI86" s="139">
        <f>AH86/AH202</f>
        <v>1.5873015873015872E-2</v>
      </c>
    </row>
    <row r="87" spans="1:35" x14ac:dyDescent="0.25">
      <c r="A87" s="39" t="s">
        <v>81</v>
      </c>
      <c r="B87" s="113"/>
      <c r="C87" s="113"/>
      <c r="D87" s="113"/>
      <c r="E87" s="113"/>
      <c r="F87" s="136"/>
      <c r="G87" s="137"/>
      <c r="H87" s="136"/>
      <c r="I87" s="137"/>
      <c r="J87" s="126"/>
      <c r="K87" s="113"/>
      <c r="L87" s="136"/>
      <c r="M87" s="138"/>
      <c r="N87" s="6"/>
      <c r="O87" s="6"/>
      <c r="P87" s="6"/>
      <c r="Q87" s="6"/>
      <c r="R87" s="6"/>
      <c r="S87" s="6"/>
      <c r="X87" s="113"/>
      <c r="Y87" s="113"/>
      <c r="Z87" s="136"/>
      <c r="AA87" s="137"/>
      <c r="AB87" s="136"/>
      <c r="AC87" s="137"/>
      <c r="AD87" s="126"/>
      <c r="AE87" s="113"/>
      <c r="AF87" s="136"/>
      <c r="AG87" s="139"/>
      <c r="AH87" s="136">
        <v>2</v>
      </c>
      <c r="AI87" s="139"/>
    </row>
    <row r="88" spans="1:35" x14ac:dyDescent="0.25">
      <c r="A88" s="140" t="s">
        <v>82</v>
      </c>
      <c r="B88" s="141"/>
      <c r="C88" s="141"/>
      <c r="D88" s="141"/>
      <c r="E88" s="141"/>
      <c r="F88" s="142"/>
      <c r="G88" s="143"/>
      <c r="H88" s="142"/>
      <c r="I88" s="143"/>
      <c r="J88" s="144"/>
      <c r="K88" s="141"/>
      <c r="L88" s="145">
        <f>SUM(L85:L86)</f>
        <v>9</v>
      </c>
      <c r="M88" s="146"/>
      <c r="N88" s="6"/>
      <c r="O88" s="6"/>
      <c r="P88" s="6"/>
      <c r="Q88" s="6"/>
      <c r="R88" s="6"/>
      <c r="S88" s="6"/>
      <c r="X88" s="141"/>
      <c r="Y88" s="141"/>
      <c r="Z88" s="142"/>
      <c r="AA88" s="143"/>
      <c r="AB88" s="142"/>
      <c r="AC88" s="143"/>
      <c r="AD88" s="144"/>
      <c r="AE88" s="141"/>
      <c r="AF88" s="145">
        <f>SUM(AF85:AF86)</f>
        <v>43</v>
      </c>
      <c r="AG88" s="147">
        <f>AF88/AF202</f>
        <v>2.827087442472058E-2</v>
      </c>
      <c r="AH88" s="145">
        <f>SUM(AH85:AH87)</f>
        <v>43</v>
      </c>
      <c r="AI88" s="147">
        <f>AH88/AH202</f>
        <v>2.9675638371290544E-2</v>
      </c>
    </row>
    <row r="89" spans="1:35" x14ac:dyDescent="0.25">
      <c r="A89" s="123"/>
      <c r="B89" s="113"/>
      <c r="C89" s="113"/>
      <c r="D89" s="113"/>
      <c r="E89" s="113"/>
      <c r="F89" s="136"/>
      <c r="G89" s="137"/>
      <c r="H89" s="136"/>
      <c r="I89" s="137"/>
      <c r="J89" s="126"/>
      <c r="K89" s="113"/>
      <c r="L89" s="136"/>
      <c r="M89" s="138"/>
      <c r="N89" s="6"/>
      <c r="O89" s="6"/>
      <c r="P89" s="6"/>
      <c r="Q89" s="6"/>
      <c r="R89" s="6"/>
      <c r="S89" s="6"/>
      <c r="X89" s="113"/>
      <c r="Y89" s="113"/>
      <c r="Z89" s="136"/>
      <c r="AA89" s="137"/>
      <c r="AB89" s="136"/>
      <c r="AC89" s="137"/>
      <c r="AD89" s="126"/>
      <c r="AE89" s="113"/>
      <c r="AF89" s="136"/>
      <c r="AG89" s="139"/>
      <c r="AH89" s="136"/>
      <c r="AI89" s="139"/>
    </row>
    <row r="90" spans="1:35" x14ac:dyDescent="0.25">
      <c r="A90" s="140" t="s">
        <v>31</v>
      </c>
      <c r="B90" s="141"/>
      <c r="C90" s="141"/>
      <c r="D90" s="141"/>
      <c r="E90" s="141"/>
      <c r="F90" s="142"/>
      <c r="G90" s="143"/>
      <c r="H90" s="142"/>
      <c r="I90" s="143"/>
      <c r="J90" s="144"/>
      <c r="K90" s="141"/>
      <c r="L90" s="145">
        <v>2</v>
      </c>
      <c r="M90" s="146"/>
      <c r="N90" s="6"/>
      <c r="O90" s="6"/>
      <c r="P90" s="6"/>
      <c r="Q90" s="6"/>
      <c r="R90" s="6"/>
      <c r="S90" s="6"/>
      <c r="X90" s="141"/>
      <c r="Y90" s="141"/>
      <c r="Z90" s="142"/>
      <c r="AA90" s="143"/>
      <c r="AB90" s="142"/>
      <c r="AC90" s="143"/>
      <c r="AD90" s="144"/>
      <c r="AE90" s="141"/>
      <c r="AF90" s="145">
        <v>5</v>
      </c>
      <c r="AG90" s="147">
        <f>AF90/AF202</f>
        <v>3.2873109796186721E-3</v>
      </c>
      <c r="AH90" s="145">
        <v>4</v>
      </c>
      <c r="AI90" s="147">
        <f>AH90/AH202</f>
        <v>2.7605244996549345E-3</v>
      </c>
    </row>
    <row r="91" spans="1:35" x14ac:dyDescent="0.25">
      <c r="A91" s="152"/>
      <c r="B91" s="113"/>
      <c r="C91" s="113"/>
      <c r="D91" s="113"/>
      <c r="E91" s="113"/>
      <c r="F91" s="136"/>
      <c r="G91" s="137"/>
      <c r="H91" s="136"/>
      <c r="I91" s="137"/>
      <c r="J91" s="126"/>
      <c r="K91" s="113"/>
      <c r="L91" s="136"/>
      <c r="M91" s="138"/>
      <c r="N91" s="6"/>
      <c r="O91" s="6"/>
      <c r="P91" s="6"/>
      <c r="Q91" s="6"/>
      <c r="R91" s="6"/>
      <c r="S91" s="6"/>
      <c r="X91" s="113"/>
      <c r="Y91" s="113"/>
      <c r="Z91" s="136"/>
      <c r="AA91" s="137"/>
      <c r="AB91" s="136"/>
      <c r="AC91" s="137"/>
      <c r="AD91" s="126"/>
      <c r="AE91" s="113"/>
      <c r="AF91" s="136"/>
      <c r="AG91" s="139"/>
      <c r="AH91" s="136"/>
      <c r="AI91" s="139"/>
    </row>
    <row r="92" spans="1:35" x14ac:dyDescent="0.25">
      <c r="A92" s="123" t="s">
        <v>83</v>
      </c>
      <c r="B92" s="113"/>
      <c r="C92" s="113"/>
      <c r="D92" s="113"/>
      <c r="E92" s="113"/>
      <c r="F92" s="136"/>
      <c r="G92" s="137"/>
      <c r="H92" s="136"/>
      <c r="I92" s="137"/>
      <c r="J92" s="126"/>
      <c r="K92" s="113"/>
      <c r="L92" s="136">
        <v>11</v>
      </c>
      <c r="M92" s="138"/>
      <c r="N92" s="6"/>
      <c r="O92" s="6"/>
      <c r="P92" s="6"/>
      <c r="Q92" s="6"/>
      <c r="R92" s="6"/>
      <c r="S92" s="6"/>
      <c r="X92" s="113"/>
      <c r="Y92" s="113"/>
      <c r="Z92" s="136"/>
      <c r="AA92" s="137"/>
      <c r="AB92" s="136"/>
      <c r="AC92" s="137"/>
      <c r="AD92" s="126"/>
      <c r="AE92" s="113"/>
      <c r="AF92" s="136">
        <v>40</v>
      </c>
      <c r="AG92" s="139">
        <f>AF92/AF$202</f>
        <v>2.6298487836949377E-2</v>
      </c>
      <c r="AH92" s="136">
        <v>36</v>
      </c>
      <c r="AI92" s="139">
        <f t="shared" ref="AI92:AI102" si="31">AH92/AH$202</f>
        <v>2.4844720496894408E-2</v>
      </c>
    </row>
    <row r="93" spans="1:35" x14ac:dyDescent="0.25">
      <c r="A93" s="123" t="s">
        <v>84</v>
      </c>
      <c r="B93" s="113"/>
      <c r="C93" s="113"/>
      <c r="D93" s="113"/>
      <c r="E93" s="113"/>
      <c r="F93" s="136"/>
      <c r="G93" s="137"/>
      <c r="H93" s="136"/>
      <c r="I93" s="137"/>
      <c r="J93" s="126"/>
      <c r="K93" s="113"/>
      <c r="L93" s="136">
        <v>23</v>
      </c>
      <c r="M93" s="138"/>
      <c r="N93" s="6"/>
      <c r="O93" s="6"/>
      <c r="P93" s="6"/>
      <c r="Q93" s="6"/>
      <c r="R93" s="6"/>
      <c r="S93" s="6"/>
      <c r="X93" s="113"/>
      <c r="Y93" s="113"/>
      <c r="Z93" s="136"/>
      <c r="AA93" s="137"/>
      <c r="AB93" s="136"/>
      <c r="AC93" s="137"/>
      <c r="AD93" s="126"/>
      <c r="AE93" s="113"/>
      <c r="AF93" s="136">
        <v>55</v>
      </c>
      <c r="AG93" s="139">
        <f>AF93/AF$202</f>
        <v>3.6160420775805391E-2</v>
      </c>
      <c r="AH93" s="136">
        <v>46</v>
      </c>
      <c r="AI93" s="139">
        <f t="shared" si="31"/>
        <v>3.1746031746031744E-2</v>
      </c>
    </row>
    <row r="94" spans="1:35" x14ac:dyDescent="0.25">
      <c r="A94" s="153" t="s">
        <v>85</v>
      </c>
      <c r="B94" s="113"/>
      <c r="C94" s="113"/>
      <c r="D94" s="113"/>
      <c r="E94" s="113"/>
      <c r="F94" s="136"/>
      <c r="G94" s="137"/>
      <c r="H94" s="136"/>
      <c r="I94" s="137"/>
      <c r="J94" s="126"/>
      <c r="K94" s="113"/>
      <c r="L94" s="136"/>
      <c r="M94" s="138"/>
      <c r="N94" s="6"/>
      <c r="O94" s="6"/>
      <c r="P94" s="6"/>
      <c r="Q94" s="6"/>
      <c r="R94" s="6"/>
      <c r="S94" s="6"/>
      <c r="X94" s="113"/>
      <c r="Y94" s="113"/>
      <c r="Z94" s="136"/>
      <c r="AA94" s="137"/>
      <c r="AB94" s="136"/>
      <c r="AC94" s="137"/>
      <c r="AD94" s="126"/>
      <c r="AE94" s="113"/>
      <c r="AF94" s="136"/>
      <c r="AG94" s="139"/>
      <c r="AH94" s="136">
        <v>1</v>
      </c>
      <c r="AI94" s="139">
        <f t="shared" si="31"/>
        <v>6.9013112491373362E-4</v>
      </c>
    </row>
    <row r="95" spans="1:35" x14ac:dyDescent="0.25">
      <c r="A95" s="39" t="s">
        <v>86</v>
      </c>
      <c r="B95" s="113"/>
      <c r="C95" s="113"/>
      <c r="D95" s="113"/>
      <c r="E95" s="113"/>
      <c r="F95" s="136"/>
      <c r="G95" s="137"/>
      <c r="H95" s="136"/>
      <c r="I95" s="137"/>
      <c r="J95" s="126"/>
      <c r="K95" s="113"/>
      <c r="L95" s="136">
        <v>1</v>
      </c>
      <c r="M95" s="138"/>
      <c r="N95" s="6"/>
      <c r="O95" s="6"/>
      <c r="P95" s="6"/>
      <c r="Q95" s="6"/>
      <c r="R95" s="6"/>
      <c r="S95" s="6"/>
      <c r="X95" s="113"/>
      <c r="Y95" s="113"/>
      <c r="Z95" s="136"/>
      <c r="AA95" s="137"/>
      <c r="AB95" s="136"/>
      <c r="AC95" s="137"/>
      <c r="AD95" s="126"/>
      <c r="AE95" s="113"/>
      <c r="AF95" s="136">
        <v>2</v>
      </c>
      <c r="AG95" s="139">
        <f t="shared" ref="AG95:AG102" si="32">AF95/AF$202</f>
        <v>1.3149243918474688E-3</v>
      </c>
      <c r="AH95" s="136">
        <v>2</v>
      </c>
      <c r="AI95" s="139">
        <f t="shared" si="31"/>
        <v>1.3802622498274672E-3</v>
      </c>
    </row>
    <row r="96" spans="1:35" x14ac:dyDescent="0.25">
      <c r="A96" s="123" t="s">
        <v>87</v>
      </c>
      <c r="B96" s="113"/>
      <c r="C96" s="113"/>
      <c r="D96" s="113"/>
      <c r="E96" s="113"/>
      <c r="F96" s="136"/>
      <c r="G96" s="137"/>
      <c r="H96" s="136"/>
      <c r="I96" s="137"/>
      <c r="J96" s="126"/>
      <c r="K96" s="113"/>
      <c r="L96" s="136">
        <v>1</v>
      </c>
      <c r="M96" s="138"/>
      <c r="N96" s="6"/>
      <c r="O96" s="6"/>
      <c r="P96" s="6"/>
      <c r="Q96" s="6"/>
      <c r="R96" s="6"/>
      <c r="S96" s="6"/>
      <c r="X96" s="113"/>
      <c r="Y96" s="113"/>
      <c r="Z96" s="136"/>
      <c r="AA96" s="137"/>
      <c r="AB96" s="136"/>
      <c r="AC96" s="137"/>
      <c r="AD96" s="126"/>
      <c r="AE96" s="113"/>
      <c r="AF96" s="136">
        <v>10</v>
      </c>
      <c r="AG96" s="139">
        <f t="shared" si="32"/>
        <v>6.5746219592373442E-3</v>
      </c>
      <c r="AH96" s="136">
        <v>9</v>
      </c>
      <c r="AI96" s="139">
        <f t="shared" si="31"/>
        <v>6.2111801242236021E-3</v>
      </c>
    </row>
    <row r="97" spans="1:35" x14ac:dyDescent="0.25">
      <c r="A97" s="123" t="s">
        <v>88</v>
      </c>
      <c r="B97" s="113"/>
      <c r="C97" s="113"/>
      <c r="D97" s="113"/>
      <c r="E97" s="113"/>
      <c r="F97" s="136"/>
      <c r="G97" s="137"/>
      <c r="H97" s="136"/>
      <c r="I97" s="137"/>
      <c r="J97" s="126"/>
      <c r="K97" s="113"/>
      <c r="L97" s="136">
        <v>1</v>
      </c>
      <c r="M97" s="138"/>
      <c r="N97" s="6"/>
      <c r="O97" s="6"/>
      <c r="P97" s="6"/>
      <c r="Q97" s="6"/>
      <c r="R97" s="6"/>
      <c r="S97" s="6"/>
      <c r="X97" s="113"/>
      <c r="Y97" s="113"/>
      <c r="Z97" s="136"/>
      <c r="AA97" s="137"/>
      <c r="AB97" s="136"/>
      <c r="AC97" s="137"/>
      <c r="AD97" s="126"/>
      <c r="AE97" s="113"/>
      <c r="AF97" s="136">
        <v>6</v>
      </c>
      <c r="AG97" s="139">
        <f t="shared" si="32"/>
        <v>3.9447731755424065E-3</v>
      </c>
      <c r="AH97" s="136">
        <v>6</v>
      </c>
      <c r="AI97" s="139">
        <f t="shared" si="31"/>
        <v>4.140786749482402E-3</v>
      </c>
    </row>
    <row r="98" spans="1:35" x14ac:dyDescent="0.25">
      <c r="A98" s="123" t="s">
        <v>89</v>
      </c>
      <c r="B98" s="113"/>
      <c r="C98" s="113"/>
      <c r="D98" s="113"/>
      <c r="E98" s="113"/>
      <c r="F98" s="136"/>
      <c r="G98" s="137"/>
      <c r="H98" s="136"/>
      <c r="I98" s="137"/>
      <c r="J98" s="126"/>
      <c r="K98" s="113"/>
      <c r="L98" s="136">
        <v>8</v>
      </c>
      <c r="M98" s="138"/>
      <c r="N98" s="6"/>
      <c r="O98" s="6"/>
      <c r="P98" s="6"/>
      <c r="Q98" s="6"/>
      <c r="R98" s="6"/>
      <c r="S98" s="6"/>
      <c r="X98" s="113"/>
      <c r="Y98" s="113"/>
      <c r="Z98" s="136"/>
      <c r="AA98" s="137"/>
      <c r="AB98" s="136"/>
      <c r="AC98" s="137"/>
      <c r="AD98" s="126"/>
      <c r="AE98" s="113"/>
      <c r="AF98" s="136">
        <v>15</v>
      </c>
      <c r="AG98" s="139">
        <f t="shared" si="32"/>
        <v>9.8619329388560158E-3</v>
      </c>
      <c r="AH98" s="136">
        <v>13</v>
      </c>
      <c r="AI98" s="139">
        <f t="shared" si="31"/>
        <v>8.9717046238785361E-3</v>
      </c>
    </row>
    <row r="99" spans="1:35" x14ac:dyDescent="0.25">
      <c r="A99" s="123" t="s">
        <v>90</v>
      </c>
      <c r="B99" s="113"/>
      <c r="C99" s="113"/>
      <c r="D99" s="113"/>
      <c r="E99" s="113"/>
      <c r="F99" s="136"/>
      <c r="G99" s="137"/>
      <c r="H99" s="136"/>
      <c r="I99" s="137"/>
      <c r="J99" s="126"/>
      <c r="K99" s="113"/>
      <c r="L99" s="136">
        <v>2</v>
      </c>
      <c r="M99" s="138"/>
      <c r="N99" s="6"/>
      <c r="O99" s="6"/>
      <c r="P99" s="6"/>
      <c r="Q99" s="6"/>
      <c r="R99" s="6"/>
      <c r="S99" s="6"/>
      <c r="X99" s="113"/>
      <c r="Y99" s="113"/>
      <c r="Z99" s="136"/>
      <c r="AA99" s="137"/>
      <c r="AB99" s="136"/>
      <c r="AC99" s="137"/>
      <c r="AD99" s="126"/>
      <c r="AE99" s="113"/>
      <c r="AF99" s="136">
        <v>8</v>
      </c>
      <c r="AG99" s="139">
        <f t="shared" si="32"/>
        <v>5.2596975673898753E-3</v>
      </c>
      <c r="AH99" s="136">
        <v>6</v>
      </c>
      <c r="AI99" s="139">
        <f t="shared" si="31"/>
        <v>4.140786749482402E-3</v>
      </c>
    </row>
    <row r="100" spans="1:35" x14ac:dyDescent="0.25">
      <c r="A100" s="123" t="s">
        <v>91</v>
      </c>
      <c r="B100" s="113"/>
      <c r="C100" s="113"/>
      <c r="D100" s="113"/>
      <c r="E100" s="113"/>
      <c r="F100" s="136"/>
      <c r="G100" s="137"/>
      <c r="H100" s="136"/>
      <c r="I100" s="137"/>
      <c r="J100" s="126"/>
      <c r="K100" s="113"/>
      <c r="L100" s="136">
        <v>5</v>
      </c>
      <c r="M100" s="138"/>
      <c r="N100" s="6"/>
      <c r="O100" s="6"/>
      <c r="P100" s="6"/>
      <c r="Q100" s="6"/>
      <c r="R100" s="6"/>
      <c r="S100" s="6"/>
      <c r="X100" s="113"/>
      <c r="Y100" s="113"/>
      <c r="Z100" s="136"/>
      <c r="AA100" s="137"/>
      <c r="AB100" s="136"/>
      <c r="AC100" s="137"/>
      <c r="AD100" s="126"/>
      <c r="AE100" s="113"/>
      <c r="AF100" s="136">
        <v>19</v>
      </c>
      <c r="AG100" s="139">
        <f t="shared" si="32"/>
        <v>1.2491781722550954E-2</v>
      </c>
      <c r="AH100" s="136">
        <v>18</v>
      </c>
      <c r="AI100" s="139">
        <f t="shared" si="31"/>
        <v>1.2422360248447204E-2</v>
      </c>
    </row>
    <row r="101" spans="1:35" x14ac:dyDescent="0.25">
      <c r="A101" s="123" t="s">
        <v>92</v>
      </c>
      <c r="B101" s="113"/>
      <c r="C101" s="113"/>
      <c r="D101" s="113"/>
      <c r="E101" s="113"/>
      <c r="F101" s="136"/>
      <c r="G101" s="137"/>
      <c r="H101" s="136"/>
      <c r="I101" s="137"/>
      <c r="J101" s="126"/>
      <c r="K101" s="113"/>
      <c r="L101" s="136">
        <v>7</v>
      </c>
      <c r="M101" s="138"/>
      <c r="N101" s="6"/>
      <c r="O101" s="6"/>
      <c r="P101" s="6"/>
      <c r="Q101" s="6"/>
      <c r="R101" s="6"/>
      <c r="S101" s="6"/>
      <c r="X101" s="113"/>
      <c r="Y101" s="113"/>
      <c r="Z101" s="136"/>
      <c r="AA101" s="137"/>
      <c r="AB101" s="136"/>
      <c r="AC101" s="137"/>
      <c r="AD101" s="126"/>
      <c r="AE101" s="113"/>
      <c r="AF101" s="136">
        <v>19</v>
      </c>
      <c r="AG101" s="139">
        <f t="shared" si="32"/>
        <v>1.2491781722550954E-2</v>
      </c>
      <c r="AH101" s="136">
        <v>12</v>
      </c>
      <c r="AI101" s="139">
        <f t="shared" si="31"/>
        <v>8.2815734989648039E-3</v>
      </c>
    </row>
    <row r="102" spans="1:35" x14ac:dyDescent="0.25">
      <c r="A102" s="39" t="s">
        <v>93</v>
      </c>
      <c r="B102" s="113"/>
      <c r="C102" s="113"/>
      <c r="D102" s="113"/>
      <c r="E102" s="113"/>
      <c r="F102" s="136"/>
      <c r="G102" s="137"/>
      <c r="H102" s="136"/>
      <c r="I102" s="137"/>
      <c r="J102" s="126"/>
      <c r="K102" s="113"/>
      <c r="L102" s="136">
        <v>1</v>
      </c>
      <c r="M102" s="138"/>
      <c r="N102" s="6"/>
      <c r="O102" s="6"/>
      <c r="P102" s="6"/>
      <c r="Q102" s="6"/>
      <c r="R102" s="6"/>
      <c r="S102" s="6"/>
      <c r="X102" s="113"/>
      <c r="Y102" s="113"/>
      <c r="Z102" s="136"/>
      <c r="AA102" s="137"/>
      <c r="AB102" s="136"/>
      <c r="AC102" s="137"/>
      <c r="AD102" s="126"/>
      <c r="AE102" s="113"/>
      <c r="AF102" s="136">
        <v>16</v>
      </c>
      <c r="AG102" s="139">
        <f t="shared" si="32"/>
        <v>1.0519395134779751E-2</v>
      </c>
      <c r="AH102" s="136">
        <v>12</v>
      </c>
      <c r="AI102" s="139">
        <f t="shared" si="31"/>
        <v>8.2815734989648039E-3</v>
      </c>
    </row>
    <row r="103" spans="1:35" x14ac:dyDescent="0.25">
      <c r="A103" s="140" t="s">
        <v>94</v>
      </c>
      <c r="B103" s="141"/>
      <c r="C103" s="141"/>
      <c r="D103" s="141"/>
      <c r="E103" s="141"/>
      <c r="F103" s="142"/>
      <c r="G103" s="143"/>
      <c r="H103" s="142"/>
      <c r="I103" s="143"/>
      <c r="J103" s="144"/>
      <c r="K103" s="141"/>
      <c r="L103" s="145">
        <f>SUM(L92:L102)</f>
        <v>60</v>
      </c>
      <c r="M103" s="146"/>
      <c r="N103" s="6"/>
      <c r="O103" s="6"/>
      <c r="P103" s="6"/>
      <c r="Q103" s="6"/>
      <c r="R103" s="6"/>
      <c r="S103" s="6"/>
      <c r="X103" s="141"/>
      <c r="Y103" s="141"/>
      <c r="Z103" s="142"/>
      <c r="AA103" s="143"/>
      <c r="AB103" s="142"/>
      <c r="AC103" s="143"/>
      <c r="AD103" s="144"/>
      <c r="AE103" s="141"/>
      <c r="AF103" s="145">
        <f>SUM(AF92:AF102)</f>
        <v>190</v>
      </c>
      <c r="AG103" s="147">
        <f>AF103/AF202</f>
        <v>0.12491781722550953</v>
      </c>
      <c r="AH103" s="145">
        <f>SUM(AH92:AH102)</f>
        <v>161</v>
      </c>
      <c r="AI103" s="147">
        <f>AH103/AH202</f>
        <v>0.1111111111111111</v>
      </c>
    </row>
    <row r="104" spans="1:35" x14ac:dyDescent="0.25">
      <c r="A104" s="123"/>
      <c r="B104" s="113"/>
      <c r="C104" s="113"/>
      <c r="D104" s="113"/>
      <c r="E104" s="113"/>
      <c r="F104" s="136"/>
      <c r="G104" s="137"/>
      <c r="H104" s="136"/>
      <c r="I104" s="137"/>
      <c r="J104" s="126"/>
      <c r="K104" s="113"/>
      <c r="L104" s="136"/>
      <c r="M104" s="138"/>
      <c r="N104" s="6"/>
      <c r="O104" s="6"/>
      <c r="P104" s="6"/>
      <c r="Q104" s="6"/>
      <c r="R104" s="6"/>
      <c r="S104" s="6"/>
      <c r="X104" s="113"/>
      <c r="Y104" s="113"/>
      <c r="Z104" s="136"/>
      <c r="AA104" s="137"/>
      <c r="AB104" s="136"/>
      <c r="AC104" s="137"/>
      <c r="AD104" s="126"/>
      <c r="AE104" s="113"/>
      <c r="AF104" s="136"/>
      <c r="AG104" s="139"/>
      <c r="AH104" s="136"/>
      <c r="AI104" s="139"/>
    </row>
    <row r="105" spans="1:35" x14ac:dyDescent="0.25">
      <c r="A105" s="123" t="s">
        <v>95</v>
      </c>
      <c r="B105" s="113"/>
      <c r="C105" s="113"/>
      <c r="D105" s="113"/>
      <c r="E105" s="113"/>
      <c r="F105" s="136"/>
      <c r="G105" s="137"/>
      <c r="H105" s="136"/>
      <c r="I105" s="137"/>
      <c r="J105" s="126"/>
      <c r="K105" s="113"/>
      <c r="L105" s="136">
        <v>5</v>
      </c>
      <c r="M105" s="138"/>
      <c r="N105" s="6"/>
      <c r="O105" s="6"/>
      <c r="P105" s="6"/>
      <c r="Q105" s="6"/>
      <c r="R105" s="6"/>
      <c r="S105" s="6"/>
      <c r="X105" s="113"/>
      <c r="Y105" s="113"/>
      <c r="Z105" s="136"/>
      <c r="AA105" s="137"/>
      <c r="AB105" s="136"/>
      <c r="AC105" s="137"/>
      <c r="AD105" s="126"/>
      <c r="AE105" s="113"/>
      <c r="AF105" s="136">
        <v>14</v>
      </c>
      <c r="AG105" s="139">
        <f>AF105/AF202</f>
        <v>9.204470742932281E-3</v>
      </c>
      <c r="AH105" s="136">
        <v>10</v>
      </c>
      <c r="AI105" s="139">
        <f>AH105/AH202</f>
        <v>6.901311249137336E-3</v>
      </c>
    </row>
    <row r="106" spans="1:35" x14ac:dyDescent="0.25">
      <c r="A106" s="154" t="s">
        <v>96</v>
      </c>
      <c r="B106" s="113"/>
      <c r="C106" s="113"/>
      <c r="D106" s="113"/>
      <c r="E106" s="113"/>
      <c r="F106" s="136"/>
      <c r="G106" s="137"/>
      <c r="H106" s="136"/>
      <c r="I106" s="137"/>
      <c r="J106" s="126"/>
      <c r="K106" s="113"/>
      <c r="L106" s="136">
        <v>3</v>
      </c>
      <c r="M106" s="138"/>
      <c r="N106" s="6"/>
      <c r="O106" s="6"/>
      <c r="P106" s="6"/>
      <c r="Q106" s="6"/>
      <c r="R106" s="6"/>
      <c r="S106" s="6"/>
      <c r="X106" s="113"/>
      <c r="Y106" s="113"/>
      <c r="Z106" s="136"/>
      <c r="AA106" s="137"/>
      <c r="AB106" s="136"/>
      <c r="AC106" s="137"/>
      <c r="AD106" s="126"/>
      <c r="AE106" s="113"/>
      <c r="AF106" s="136">
        <v>33</v>
      </c>
      <c r="AG106" s="139">
        <f>AF106/AF202</f>
        <v>2.1696252465483234E-2</v>
      </c>
      <c r="AH106" s="136">
        <v>38</v>
      </c>
      <c r="AI106" s="139">
        <f>AH106/AH202</f>
        <v>2.6224982746721876E-2</v>
      </c>
    </row>
    <row r="107" spans="1:35" x14ac:dyDescent="0.25">
      <c r="A107" s="154" t="s">
        <v>97</v>
      </c>
      <c r="B107" s="113"/>
      <c r="C107" s="113"/>
      <c r="D107" s="113"/>
      <c r="E107" s="113"/>
      <c r="F107" s="136"/>
      <c r="G107" s="137"/>
      <c r="H107" s="136"/>
      <c r="I107" s="137"/>
      <c r="J107" s="126"/>
      <c r="K107" s="113"/>
      <c r="L107" s="136">
        <v>11</v>
      </c>
      <c r="M107" s="138"/>
      <c r="N107" s="6"/>
      <c r="O107" s="6"/>
      <c r="P107" s="6"/>
      <c r="Q107" s="6"/>
      <c r="R107" s="6"/>
      <c r="S107" s="6"/>
      <c r="X107" s="113"/>
      <c r="Y107" s="113"/>
      <c r="Z107" s="136"/>
      <c r="AA107" s="137"/>
      <c r="AB107" s="136"/>
      <c r="AC107" s="137"/>
      <c r="AD107" s="126"/>
      <c r="AE107" s="113"/>
      <c r="AF107" s="136">
        <v>20</v>
      </c>
      <c r="AG107" s="139">
        <f>AF107/AF202</f>
        <v>1.3149243918474688E-2</v>
      </c>
      <c r="AH107" s="136">
        <v>15</v>
      </c>
      <c r="AI107" s="139">
        <f>AH107/AH202</f>
        <v>1.0351966873706004E-2</v>
      </c>
    </row>
    <row r="108" spans="1:35" x14ac:dyDescent="0.25">
      <c r="A108" s="155" t="s">
        <v>98</v>
      </c>
      <c r="B108" s="156"/>
      <c r="C108" s="156"/>
      <c r="D108" s="156"/>
      <c r="E108" s="156"/>
      <c r="F108" s="157"/>
      <c r="G108" s="158"/>
      <c r="H108" s="157"/>
      <c r="I108" s="158"/>
      <c r="J108" s="159"/>
      <c r="K108" s="156"/>
      <c r="L108" s="157"/>
      <c r="M108" s="160"/>
      <c r="N108" s="6"/>
      <c r="O108" s="6"/>
      <c r="P108" s="6"/>
      <c r="Q108" s="6"/>
      <c r="R108" s="6"/>
      <c r="S108" s="6"/>
      <c r="X108" s="156"/>
      <c r="Y108" s="156"/>
      <c r="Z108" s="157"/>
      <c r="AA108" s="158"/>
      <c r="AB108" s="157"/>
      <c r="AC108" s="158"/>
      <c r="AD108" s="159"/>
      <c r="AE108" s="156"/>
      <c r="AF108" s="157">
        <f>SUM(AF105:AF107)</f>
        <v>67</v>
      </c>
      <c r="AG108" s="161">
        <f>AF108/AF202</f>
        <v>4.4049967126890202E-2</v>
      </c>
      <c r="AH108" s="157">
        <f>SUM(AH105:AH107)</f>
        <v>63</v>
      </c>
      <c r="AI108" s="161">
        <f>AH108/AH202</f>
        <v>4.3478260869565216E-2</v>
      </c>
    </row>
    <row r="109" spans="1:35" x14ac:dyDescent="0.25">
      <c r="A109" s="162" t="s">
        <v>99</v>
      </c>
      <c r="B109" s="113"/>
      <c r="C109" s="113"/>
      <c r="D109" s="113"/>
      <c r="E109" s="113"/>
      <c r="F109" s="136"/>
      <c r="G109" s="137"/>
      <c r="H109" s="136"/>
      <c r="I109" s="137"/>
      <c r="J109" s="126"/>
      <c r="K109" s="113"/>
      <c r="L109" s="136">
        <v>1</v>
      </c>
      <c r="M109" s="138"/>
      <c r="N109" s="6"/>
      <c r="O109" s="6"/>
      <c r="P109" s="6"/>
      <c r="Q109" s="6"/>
      <c r="R109" s="6"/>
      <c r="S109" s="6"/>
      <c r="X109" s="113"/>
      <c r="Y109" s="113"/>
      <c r="Z109" s="136"/>
      <c r="AA109" s="137"/>
      <c r="AB109" s="136"/>
      <c r="AC109" s="137"/>
      <c r="AD109" s="126"/>
      <c r="AE109" s="113"/>
      <c r="AF109" s="136">
        <v>2</v>
      </c>
      <c r="AG109" s="139">
        <f>AF109/AF202</f>
        <v>1.3149243918474688E-3</v>
      </c>
      <c r="AH109" s="136">
        <v>3</v>
      </c>
      <c r="AI109" s="139">
        <f>AH109/AH202</f>
        <v>2.070393374741201E-3</v>
      </c>
    </row>
    <row r="110" spans="1:35" x14ac:dyDescent="0.25">
      <c r="A110" s="162" t="s">
        <v>100</v>
      </c>
      <c r="B110" s="113"/>
      <c r="C110" s="113"/>
      <c r="D110" s="113"/>
      <c r="E110" s="113"/>
      <c r="F110" s="136"/>
      <c r="G110" s="137"/>
      <c r="H110" s="136"/>
      <c r="I110" s="137"/>
      <c r="J110" s="126"/>
      <c r="K110" s="113"/>
      <c r="L110" s="136"/>
      <c r="M110" s="138"/>
      <c r="N110" s="6"/>
      <c r="O110" s="6"/>
      <c r="P110" s="6"/>
      <c r="Q110" s="6"/>
      <c r="R110" s="6"/>
      <c r="S110" s="6"/>
      <c r="X110" s="113"/>
      <c r="Y110" s="113"/>
      <c r="Z110" s="136"/>
      <c r="AA110" s="137"/>
      <c r="AB110" s="136"/>
      <c r="AC110" s="137"/>
      <c r="AD110" s="126"/>
      <c r="AE110" s="113"/>
      <c r="AF110" s="136">
        <v>3</v>
      </c>
      <c r="AG110" s="139">
        <f>AF110/AF202</f>
        <v>1.9723865877712033E-3</v>
      </c>
      <c r="AH110" s="136">
        <v>2</v>
      </c>
      <c r="AI110" s="139">
        <f>AH110/AH202</f>
        <v>1.3802622498274672E-3</v>
      </c>
    </row>
    <row r="111" spans="1:35" x14ac:dyDescent="0.25">
      <c r="A111" s="162" t="s">
        <v>101</v>
      </c>
      <c r="B111" s="113"/>
      <c r="C111" s="113"/>
      <c r="D111" s="113"/>
      <c r="E111" s="113"/>
      <c r="F111" s="136"/>
      <c r="G111" s="137"/>
      <c r="H111" s="136"/>
      <c r="I111" s="137"/>
      <c r="J111" s="126"/>
      <c r="K111" s="113"/>
      <c r="L111" s="136">
        <v>1</v>
      </c>
      <c r="M111" s="138"/>
      <c r="N111" s="6"/>
      <c r="O111" s="6"/>
      <c r="P111" s="6"/>
      <c r="Q111" s="6"/>
      <c r="R111" s="6"/>
      <c r="S111" s="6"/>
      <c r="X111" s="113"/>
      <c r="Y111" s="113"/>
      <c r="Z111" s="136"/>
      <c r="AA111" s="137"/>
      <c r="AB111" s="136"/>
      <c r="AC111" s="137"/>
      <c r="AD111" s="126"/>
      <c r="AE111" s="113"/>
      <c r="AF111" s="136">
        <v>0</v>
      </c>
      <c r="AG111" s="139">
        <v>0</v>
      </c>
      <c r="AH111" s="136">
        <v>0</v>
      </c>
      <c r="AI111" s="139">
        <v>0</v>
      </c>
    </row>
    <row r="112" spans="1:35" x14ac:dyDescent="0.25">
      <c r="A112" s="162" t="s">
        <v>102</v>
      </c>
      <c r="B112" s="113"/>
      <c r="C112" s="113"/>
      <c r="D112" s="113"/>
      <c r="E112" s="113"/>
      <c r="F112" s="136"/>
      <c r="G112" s="137"/>
      <c r="H112" s="136"/>
      <c r="I112" s="137"/>
      <c r="J112" s="126"/>
      <c r="K112" s="113"/>
      <c r="L112" s="136"/>
      <c r="M112" s="138"/>
      <c r="N112" s="6"/>
      <c r="O112" s="6"/>
      <c r="P112" s="6"/>
      <c r="Q112" s="6"/>
      <c r="R112" s="6"/>
      <c r="S112" s="6"/>
      <c r="X112" s="113"/>
      <c r="Y112" s="113"/>
      <c r="Z112" s="136"/>
      <c r="AA112" s="137"/>
      <c r="AB112" s="136"/>
      <c r="AC112" s="137"/>
      <c r="AD112" s="126"/>
      <c r="AE112" s="113"/>
      <c r="AF112" s="136">
        <v>0</v>
      </c>
      <c r="AG112" s="139">
        <v>0</v>
      </c>
      <c r="AH112" s="136">
        <v>2</v>
      </c>
      <c r="AI112" s="139">
        <v>0</v>
      </c>
    </row>
    <row r="113" spans="1:35" x14ac:dyDescent="0.25">
      <c r="A113" s="162" t="s">
        <v>103</v>
      </c>
      <c r="B113" s="113"/>
      <c r="C113" s="113"/>
      <c r="D113" s="113"/>
      <c r="E113" s="113"/>
      <c r="F113" s="136"/>
      <c r="G113" s="137"/>
      <c r="H113" s="136"/>
      <c r="I113" s="137"/>
      <c r="J113" s="126"/>
      <c r="K113" s="113"/>
      <c r="L113" s="136"/>
      <c r="M113" s="138"/>
      <c r="N113" s="6"/>
      <c r="O113" s="6"/>
      <c r="P113" s="6"/>
      <c r="Q113" s="6"/>
      <c r="R113" s="6"/>
      <c r="S113" s="6"/>
      <c r="X113" s="113"/>
      <c r="Y113" s="113"/>
      <c r="Z113" s="136"/>
      <c r="AA113" s="137"/>
      <c r="AB113" s="136"/>
      <c r="AC113" s="137"/>
      <c r="AD113" s="126"/>
      <c r="AE113" s="113"/>
      <c r="AF113" s="136">
        <v>6</v>
      </c>
      <c r="AG113" s="139">
        <f>AF113/AF202</f>
        <v>3.9447731755424065E-3</v>
      </c>
      <c r="AH113" s="136">
        <v>4</v>
      </c>
      <c r="AI113" s="139">
        <f>AH113/AH202</f>
        <v>2.7605244996549345E-3</v>
      </c>
    </row>
    <row r="114" spans="1:35" x14ac:dyDescent="0.25">
      <c r="A114" s="162" t="s">
        <v>104</v>
      </c>
      <c r="B114" s="113"/>
      <c r="C114" s="113"/>
      <c r="D114" s="113"/>
      <c r="E114" s="113"/>
      <c r="F114" s="136"/>
      <c r="G114" s="137"/>
      <c r="H114" s="136"/>
      <c r="I114" s="137"/>
      <c r="J114" s="126"/>
      <c r="K114" s="113"/>
      <c r="L114" s="136"/>
      <c r="M114" s="138"/>
      <c r="N114" s="6"/>
      <c r="O114" s="6"/>
      <c r="P114" s="6"/>
      <c r="Q114" s="6"/>
      <c r="R114" s="6"/>
      <c r="S114" s="6"/>
      <c r="X114" s="113"/>
      <c r="Y114" s="113"/>
      <c r="Z114" s="136"/>
      <c r="AA114" s="137"/>
      <c r="AB114" s="136"/>
      <c r="AC114" s="137"/>
      <c r="AD114" s="126"/>
      <c r="AE114" s="113"/>
      <c r="AF114" s="136">
        <v>3</v>
      </c>
      <c r="AG114" s="139">
        <f>AF114/AF202</f>
        <v>1.9723865877712033E-3</v>
      </c>
      <c r="AH114" s="136">
        <v>1</v>
      </c>
      <c r="AI114" s="139">
        <f>AH114/AH202</f>
        <v>6.9013112491373362E-4</v>
      </c>
    </row>
    <row r="115" spans="1:35" x14ac:dyDescent="0.25">
      <c r="A115" s="162" t="s">
        <v>105</v>
      </c>
      <c r="B115" s="113"/>
      <c r="C115" s="113"/>
      <c r="D115" s="113"/>
      <c r="E115" s="113"/>
      <c r="F115" s="136"/>
      <c r="G115" s="137"/>
      <c r="H115" s="136"/>
      <c r="I115" s="137"/>
      <c r="J115" s="126"/>
      <c r="K115" s="113"/>
      <c r="L115" s="136">
        <v>1</v>
      </c>
      <c r="M115" s="138"/>
      <c r="N115" s="6"/>
      <c r="O115" s="6"/>
      <c r="P115" s="6"/>
      <c r="Q115" s="6"/>
      <c r="R115" s="6"/>
      <c r="S115" s="6"/>
      <c r="X115" s="113"/>
      <c r="Y115" s="113"/>
      <c r="Z115" s="136"/>
      <c r="AA115" s="137"/>
      <c r="AB115" s="136"/>
      <c r="AC115" s="137"/>
      <c r="AD115" s="126"/>
      <c r="AE115" s="113"/>
      <c r="AF115" s="136">
        <v>6</v>
      </c>
      <c r="AG115" s="139">
        <f>AF115/AF202</f>
        <v>3.9447731755424065E-3</v>
      </c>
      <c r="AH115" s="136">
        <v>10</v>
      </c>
      <c r="AI115" s="139">
        <f>AH115/AH202</f>
        <v>6.901311249137336E-3</v>
      </c>
    </row>
    <row r="116" spans="1:35" x14ac:dyDescent="0.25">
      <c r="A116" s="162" t="s">
        <v>106</v>
      </c>
      <c r="B116" s="113"/>
      <c r="C116" s="113"/>
      <c r="D116" s="113"/>
      <c r="E116" s="113"/>
      <c r="F116" s="136"/>
      <c r="G116" s="137"/>
      <c r="H116" s="136"/>
      <c r="I116" s="137"/>
      <c r="J116" s="126"/>
      <c r="K116" s="113"/>
      <c r="L116" s="136">
        <v>1</v>
      </c>
      <c r="M116" s="138"/>
      <c r="N116" s="6"/>
      <c r="O116" s="6"/>
      <c r="P116" s="6"/>
      <c r="Q116" s="6"/>
      <c r="R116" s="6"/>
      <c r="S116" s="6"/>
      <c r="X116" s="113"/>
      <c r="Y116" s="113"/>
      <c r="Z116" s="136"/>
      <c r="AA116" s="137"/>
      <c r="AB116" s="136"/>
      <c r="AC116" s="137"/>
      <c r="AD116" s="126"/>
      <c r="AE116" s="113"/>
      <c r="AF116" s="136">
        <v>15</v>
      </c>
      <c r="AG116" s="139">
        <f>AF116/AF202</f>
        <v>9.8619329388560158E-3</v>
      </c>
      <c r="AH116" s="136">
        <v>10</v>
      </c>
      <c r="AI116" s="139">
        <f>AH116/AH202</f>
        <v>6.901311249137336E-3</v>
      </c>
    </row>
    <row r="117" spans="1:35" x14ac:dyDescent="0.25">
      <c r="A117" s="162" t="s">
        <v>107</v>
      </c>
      <c r="B117" s="113"/>
      <c r="C117" s="113"/>
      <c r="D117" s="113"/>
      <c r="E117" s="113"/>
      <c r="F117" s="136"/>
      <c r="G117" s="137"/>
      <c r="H117" s="136"/>
      <c r="I117" s="137"/>
      <c r="J117" s="126"/>
      <c r="K117" s="113"/>
      <c r="L117" s="136"/>
      <c r="M117" s="138"/>
      <c r="N117" s="6"/>
      <c r="O117" s="6"/>
      <c r="P117" s="6"/>
      <c r="Q117" s="6"/>
      <c r="R117" s="6"/>
      <c r="S117" s="6"/>
      <c r="X117" s="113"/>
      <c r="Y117" s="113"/>
      <c r="Z117" s="136"/>
      <c r="AA117" s="137"/>
      <c r="AB117" s="136"/>
      <c r="AC117" s="137"/>
      <c r="AD117" s="126"/>
      <c r="AE117" s="113"/>
      <c r="AF117" s="136">
        <v>0</v>
      </c>
      <c r="AG117" s="139">
        <v>0</v>
      </c>
      <c r="AH117" s="136">
        <v>0</v>
      </c>
      <c r="AI117" s="139">
        <v>0</v>
      </c>
    </row>
    <row r="118" spans="1:35" x14ac:dyDescent="0.25">
      <c r="A118" s="163" t="s">
        <v>108</v>
      </c>
      <c r="B118" s="156"/>
      <c r="C118" s="156"/>
      <c r="D118" s="156"/>
      <c r="E118" s="156"/>
      <c r="F118" s="157"/>
      <c r="G118" s="158"/>
      <c r="H118" s="157"/>
      <c r="I118" s="158"/>
      <c r="J118" s="159"/>
      <c r="K118" s="156"/>
      <c r="L118" s="157"/>
      <c r="M118" s="160"/>
      <c r="N118" s="6"/>
      <c r="O118" s="6"/>
      <c r="P118" s="6"/>
      <c r="Q118" s="6"/>
      <c r="R118" s="6"/>
      <c r="S118" s="6"/>
      <c r="X118" s="156"/>
      <c r="Y118" s="156"/>
      <c r="Z118" s="157"/>
      <c r="AA118" s="158"/>
      <c r="AB118" s="157"/>
      <c r="AC118" s="158"/>
      <c r="AD118" s="159"/>
      <c r="AE118" s="156"/>
      <c r="AF118" s="157">
        <f>SUM(AF109:AF117)</f>
        <v>35</v>
      </c>
      <c r="AG118" s="161">
        <f>AF118/AF202</f>
        <v>2.3011176857330704E-2</v>
      </c>
      <c r="AH118" s="157">
        <f>SUM(AH109:AH117)</f>
        <v>32</v>
      </c>
      <c r="AI118" s="161">
        <f>AH118/AH202</f>
        <v>2.2084195997239476E-2</v>
      </c>
    </row>
    <row r="119" spans="1:35" x14ac:dyDescent="0.25">
      <c r="A119" s="39" t="s">
        <v>109</v>
      </c>
      <c r="B119" s="113"/>
      <c r="C119" s="113"/>
      <c r="D119" s="113"/>
      <c r="E119" s="113"/>
      <c r="F119" s="136"/>
      <c r="G119" s="137"/>
      <c r="H119" s="136"/>
      <c r="I119" s="137"/>
      <c r="J119" s="126"/>
      <c r="K119" s="113"/>
      <c r="L119" s="136"/>
      <c r="M119" s="138"/>
      <c r="N119" s="6"/>
      <c r="O119" s="6"/>
      <c r="P119" s="6"/>
      <c r="Q119" s="6"/>
      <c r="R119" s="6"/>
      <c r="S119" s="6"/>
      <c r="X119" s="113"/>
      <c r="Y119" s="113"/>
      <c r="Z119" s="136"/>
      <c r="AA119" s="137"/>
      <c r="AB119" s="136"/>
      <c r="AC119" s="137"/>
      <c r="AD119" s="126"/>
      <c r="AE119" s="113"/>
      <c r="AF119" s="136">
        <v>0</v>
      </c>
      <c r="AG119" s="139">
        <v>0</v>
      </c>
      <c r="AH119" s="136">
        <v>0</v>
      </c>
      <c r="AI119" s="139">
        <v>0</v>
      </c>
    </row>
    <row r="120" spans="1:35" x14ac:dyDescent="0.25">
      <c r="A120" s="39" t="s">
        <v>110</v>
      </c>
      <c r="B120" s="113"/>
      <c r="C120" s="113"/>
      <c r="D120" s="113"/>
      <c r="E120" s="113"/>
      <c r="F120" s="136"/>
      <c r="G120" s="137"/>
      <c r="H120" s="136"/>
      <c r="I120" s="137"/>
      <c r="J120" s="126"/>
      <c r="K120" s="113"/>
      <c r="L120" s="136"/>
      <c r="M120" s="138"/>
      <c r="N120" s="6"/>
      <c r="O120" s="6"/>
      <c r="P120" s="6"/>
      <c r="Q120" s="6"/>
      <c r="R120" s="6"/>
      <c r="S120" s="6"/>
      <c r="X120" s="113"/>
      <c r="Y120" s="113"/>
      <c r="Z120" s="136"/>
      <c r="AA120" s="137"/>
      <c r="AB120" s="136"/>
      <c r="AC120" s="137"/>
      <c r="AD120" s="126"/>
      <c r="AE120" s="113"/>
      <c r="AF120" s="136">
        <v>1</v>
      </c>
      <c r="AG120" s="139">
        <f>AF120/AF202</f>
        <v>6.5746219592373442E-4</v>
      </c>
      <c r="AH120" s="136">
        <v>1</v>
      </c>
      <c r="AI120" s="139">
        <f>AH120/AH202</f>
        <v>6.9013112491373362E-4</v>
      </c>
    </row>
    <row r="121" spans="1:35" x14ac:dyDescent="0.25">
      <c r="A121" s="39" t="s">
        <v>111</v>
      </c>
      <c r="B121" s="113"/>
      <c r="C121" s="113"/>
      <c r="D121" s="113"/>
      <c r="E121" s="113"/>
      <c r="F121" s="136"/>
      <c r="G121" s="137"/>
      <c r="H121" s="136"/>
      <c r="I121" s="137"/>
      <c r="J121" s="126"/>
      <c r="K121" s="113"/>
      <c r="L121" s="136">
        <v>2</v>
      </c>
      <c r="M121" s="138"/>
      <c r="N121" s="6"/>
      <c r="O121" s="6"/>
      <c r="P121" s="6"/>
      <c r="Q121" s="6"/>
      <c r="R121" s="6"/>
      <c r="S121" s="6"/>
      <c r="X121" s="113"/>
      <c r="Y121" s="113"/>
      <c r="Z121" s="136"/>
      <c r="AA121" s="137"/>
      <c r="AB121" s="136"/>
      <c r="AC121" s="137"/>
      <c r="AD121" s="126"/>
      <c r="AE121" s="113"/>
      <c r="AF121" s="136">
        <v>7</v>
      </c>
      <c r="AG121" s="139">
        <f>AF121/AF202</f>
        <v>4.6022353714661405E-3</v>
      </c>
      <c r="AH121" s="136">
        <v>2</v>
      </c>
      <c r="AI121" s="139">
        <f>AH121/AH202</f>
        <v>1.3802622498274672E-3</v>
      </c>
    </row>
    <row r="122" spans="1:35" x14ac:dyDescent="0.25">
      <c r="A122" s="140" t="s">
        <v>112</v>
      </c>
      <c r="B122" s="141"/>
      <c r="C122" s="141"/>
      <c r="D122" s="141"/>
      <c r="E122" s="141"/>
      <c r="F122" s="142"/>
      <c r="G122" s="143"/>
      <c r="H122" s="142"/>
      <c r="I122" s="143"/>
      <c r="J122" s="144"/>
      <c r="K122" s="141"/>
      <c r="L122" s="145">
        <f>SUM(L105:L121)</f>
        <v>25</v>
      </c>
      <c r="M122" s="146"/>
      <c r="N122" s="6"/>
      <c r="O122" s="6"/>
      <c r="P122" s="6"/>
      <c r="Q122" s="6"/>
      <c r="R122" s="6"/>
      <c r="S122" s="6"/>
      <c r="X122" s="141"/>
      <c r="Y122" s="141"/>
      <c r="Z122" s="142"/>
      <c r="AA122" s="143"/>
      <c r="AB122" s="142"/>
      <c r="AC122" s="143"/>
      <c r="AD122" s="144"/>
      <c r="AE122" s="141"/>
      <c r="AF122" s="145">
        <f>SUM(AF108,AF118,AF119,AF120,AF121)</f>
        <v>110</v>
      </c>
      <c r="AG122" s="147">
        <f>AF122/AF202</f>
        <v>7.2320841551610782E-2</v>
      </c>
      <c r="AH122" s="145">
        <f>SUM(AH119:AH121, AH118,AH108)</f>
        <v>98</v>
      </c>
      <c r="AI122" s="147">
        <f>AH122/AH202</f>
        <v>6.7632850241545889E-2</v>
      </c>
    </row>
    <row r="123" spans="1:35" x14ac:dyDescent="0.25">
      <c r="A123" s="123"/>
      <c r="B123" s="113"/>
      <c r="C123" s="113"/>
      <c r="D123" s="113"/>
      <c r="E123" s="113"/>
      <c r="F123" s="136"/>
      <c r="G123" s="137"/>
      <c r="H123" s="136"/>
      <c r="I123" s="137"/>
      <c r="J123" s="126"/>
      <c r="K123" s="113"/>
      <c r="L123" s="136"/>
      <c r="M123" s="138"/>
      <c r="N123" s="6"/>
      <c r="O123" s="6"/>
      <c r="P123" s="6"/>
      <c r="Q123" s="6"/>
      <c r="R123" s="6"/>
      <c r="S123" s="6"/>
      <c r="X123" s="113"/>
      <c r="Y123" s="113"/>
      <c r="Z123" s="136"/>
      <c r="AA123" s="137"/>
      <c r="AB123" s="136"/>
      <c r="AC123" s="137"/>
      <c r="AD123" s="126"/>
      <c r="AE123" s="113"/>
      <c r="AF123" s="136"/>
      <c r="AG123" s="139"/>
      <c r="AH123" s="136"/>
      <c r="AI123" s="139"/>
    </row>
    <row r="124" spans="1:35" x14ac:dyDescent="0.25">
      <c r="A124" s="39" t="s">
        <v>113</v>
      </c>
      <c r="B124" s="113"/>
      <c r="C124" s="113"/>
      <c r="D124" s="113"/>
      <c r="E124" s="113"/>
      <c r="F124" s="136"/>
      <c r="G124" s="137"/>
      <c r="H124" s="136"/>
      <c r="I124" s="137"/>
      <c r="J124" s="126"/>
      <c r="K124" s="113"/>
      <c r="L124" s="136">
        <v>10</v>
      </c>
      <c r="M124" s="138"/>
      <c r="N124" s="6"/>
      <c r="O124" s="6"/>
      <c r="P124" s="6"/>
      <c r="Q124" s="6"/>
      <c r="R124" s="6"/>
      <c r="S124" s="6"/>
      <c r="X124" s="113"/>
      <c r="Y124" s="113"/>
      <c r="Z124" s="136"/>
      <c r="AA124" s="137"/>
      <c r="AB124" s="136"/>
      <c r="AC124" s="137"/>
      <c r="AD124" s="126"/>
      <c r="AE124" s="113"/>
      <c r="AF124" s="136">
        <v>23</v>
      </c>
      <c r="AG124" s="139">
        <f>AF124/AF202</f>
        <v>1.5121630506245891E-2</v>
      </c>
      <c r="AH124" s="136">
        <v>21</v>
      </c>
      <c r="AI124" s="139">
        <f>AH124/AH202</f>
        <v>1.4492753623188406E-2</v>
      </c>
    </row>
    <row r="125" spans="1:35" x14ac:dyDescent="0.25">
      <c r="A125" s="123" t="s">
        <v>114</v>
      </c>
      <c r="B125" s="113"/>
      <c r="C125" s="113"/>
      <c r="D125" s="113"/>
      <c r="E125" s="113"/>
      <c r="F125" s="136"/>
      <c r="G125" s="137"/>
      <c r="H125" s="136"/>
      <c r="I125" s="137"/>
      <c r="J125" s="126"/>
      <c r="K125" s="113"/>
      <c r="L125" s="136">
        <v>5</v>
      </c>
      <c r="M125" s="138"/>
      <c r="N125" s="6"/>
      <c r="O125" s="6"/>
      <c r="P125" s="6"/>
      <c r="Q125" s="6"/>
      <c r="R125" s="6"/>
      <c r="S125" s="6"/>
      <c r="X125" s="113"/>
      <c r="Y125" s="113"/>
      <c r="Z125" s="136"/>
      <c r="AA125" s="137"/>
      <c r="AB125" s="136"/>
      <c r="AC125" s="137"/>
      <c r="AD125" s="126"/>
      <c r="AE125" s="113"/>
      <c r="AF125" s="136">
        <v>9</v>
      </c>
      <c r="AG125" s="139">
        <f>AF125/AF202</f>
        <v>5.9171597633136093E-3</v>
      </c>
      <c r="AH125" s="136">
        <v>10</v>
      </c>
      <c r="AI125" s="139">
        <f>AH125/AH202</f>
        <v>6.901311249137336E-3</v>
      </c>
    </row>
    <row r="126" spans="1:35" x14ac:dyDescent="0.25">
      <c r="A126" s="140" t="s">
        <v>37</v>
      </c>
      <c r="B126" s="141"/>
      <c r="C126" s="141"/>
      <c r="D126" s="141"/>
      <c r="E126" s="141"/>
      <c r="F126" s="142"/>
      <c r="G126" s="143"/>
      <c r="H126" s="142"/>
      <c r="I126" s="143"/>
      <c r="J126" s="144"/>
      <c r="K126" s="141"/>
      <c r="L126" s="145">
        <f>SUM(L124:L125)</f>
        <v>15</v>
      </c>
      <c r="M126" s="146"/>
      <c r="N126" s="6"/>
      <c r="O126" s="6"/>
      <c r="P126" s="6"/>
      <c r="Q126" s="6"/>
      <c r="R126" s="6"/>
      <c r="S126" s="6"/>
      <c r="X126" s="141"/>
      <c r="Y126" s="141"/>
      <c r="Z126" s="142"/>
      <c r="AA126" s="143"/>
      <c r="AB126" s="142"/>
      <c r="AC126" s="143"/>
      <c r="AD126" s="144"/>
      <c r="AE126" s="141"/>
      <c r="AF126" s="145">
        <f>SUM(AF124:AF125)</f>
        <v>32</v>
      </c>
      <c r="AG126" s="147">
        <f>AF126/AF202</f>
        <v>2.1038790269559501E-2</v>
      </c>
      <c r="AH126" s="145">
        <f>SUM(AH124:AH125)</f>
        <v>31</v>
      </c>
      <c r="AI126" s="147">
        <f>AH126/AH202</f>
        <v>2.139406487232574E-2</v>
      </c>
    </row>
    <row r="127" spans="1:35" x14ac:dyDescent="0.25">
      <c r="A127" s="123"/>
      <c r="B127" s="113"/>
      <c r="C127" s="113"/>
      <c r="D127" s="113"/>
      <c r="E127" s="113"/>
      <c r="F127" s="136"/>
      <c r="G127" s="137"/>
      <c r="H127" s="136"/>
      <c r="I127" s="137"/>
      <c r="J127" s="126"/>
      <c r="K127" s="113"/>
      <c r="L127" s="136"/>
      <c r="M127" s="138"/>
      <c r="N127" s="6"/>
      <c r="O127" s="6"/>
      <c r="P127" s="6"/>
      <c r="Q127" s="6"/>
      <c r="R127" s="6"/>
      <c r="S127" s="6"/>
      <c r="X127" s="113"/>
      <c r="Y127" s="113"/>
      <c r="Z127" s="136"/>
      <c r="AA127" s="137"/>
      <c r="AB127" s="136"/>
      <c r="AC127" s="137"/>
      <c r="AD127" s="126"/>
      <c r="AE127" s="113"/>
      <c r="AF127" s="136"/>
      <c r="AG127" s="139"/>
      <c r="AH127" s="136"/>
      <c r="AI127" s="139"/>
    </row>
    <row r="128" spans="1:35" x14ac:dyDescent="0.25">
      <c r="A128" s="140" t="s">
        <v>38</v>
      </c>
      <c r="B128" s="141"/>
      <c r="C128" s="141"/>
      <c r="D128" s="141"/>
      <c r="E128" s="141"/>
      <c r="F128" s="142"/>
      <c r="G128" s="143"/>
      <c r="H128" s="142"/>
      <c r="I128" s="143"/>
      <c r="J128" s="144"/>
      <c r="K128" s="141"/>
      <c r="L128" s="145">
        <v>23</v>
      </c>
      <c r="M128" s="146"/>
      <c r="N128" s="6"/>
      <c r="O128" s="6"/>
      <c r="P128" s="6"/>
      <c r="Q128" s="6"/>
      <c r="R128" s="6"/>
      <c r="S128" s="6"/>
      <c r="X128" s="141"/>
      <c r="Y128" s="141"/>
      <c r="Z128" s="142"/>
      <c r="AA128" s="143"/>
      <c r="AB128" s="142"/>
      <c r="AC128" s="143"/>
      <c r="AD128" s="144"/>
      <c r="AE128" s="141"/>
      <c r="AF128" s="145">
        <v>65</v>
      </c>
      <c r="AG128" s="147">
        <f>AF128/AF202</f>
        <v>4.2735042735042736E-2</v>
      </c>
      <c r="AH128" s="145">
        <v>66</v>
      </c>
      <c r="AI128" s="147">
        <f>AH128/AH202</f>
        <v>4.5548654244306416E-2</v>
      </c>
    </row>
    <row r="129" spans="1:35" x14ac:dyDescent="0.25">
      <c r="A129" s="123"/>
      <c r="B129" s="113"/>
      <c r="C129" s="113"/>
      <c r="D129" s="113"/>
      <c r="E129" s="113"/>
      <c r="F129" s="136"/>
      <c r="G129" s="137"/>
      <c r="H129" s="136"/>
      <c r="I129" s="137"/>
      <c r="J129" s="126"/>
      <c r="K129" s="113"/>
      <c r="L129" s="136"/>
      <c r="M129" s="138"/>
      <c r="N129" s="6"/>
      <c r="O129" s="6"/>
      <c r="P129" s="6"/>
      <c r="Q129" s="6"/>
      <c r="R129" s="6"/>
      <c r="S129" s="6"/>
      <c r="X129" s="113"/>
      <c r="Y129" s="113"/>
      <c r="Z129" s="136"/>
      <c r="AA129" s="137"/>
      <c r="AB129" s="136"/>
      <c r="AC129" s="137"/>
      <c r="AD129" s="126"/>
      <c r="AE129" s="113"/>
      <c r="AF129" s="136"/>
      <c r="AG129" s="139"/>
      <c r="AH129" s="136"/>
      <c r="AI129" s="139"/>
    </row>
    <row r="130" spans="1:35" x14ac:dyDescent="0.25">
      <c r="A130" s="123" t="s">
        <v>115</v>
      </c>
      <c r="B130" s="113"/>
      <c r="C130" s="113"/>
      <c r="D130" s="113"/>
      <c r="E130" s="113"/>
      <c r="F130" s="136"/>
      <c r="G130" s="137"/>
      <c r="H130" s="136"/>
      <c r="I130" s="137"/>
      <c r="J130" s="126"/>
      <c r="K130" s="113"/>
      <c r="L130" s="136">
        <v>4</v>
      </c>
      <c r="M130" s="138"/>
      <c r="N130" s="6"/>
      <c r="O130" s="6"/>
      <c r="P130" s="6"/>
      <c r="Q130" s="6"/>
      <c r="R130" s="6"/>
      <c r="S130" s="6"/>
      <c r="X130" s="113"/>
      <c r="Y130" s="113"/>
      <c r="Z130" s="136"/>
      <c r="AA130" s="137"/>
      <c r="AB130" s="136"/>
      <c r="AC130" s="137"/>
      <c r="AD130" s="126"/>
      <c r="AE130" s="113"/>
      <c r="AF130" s="136">
        <v>16</v>
      </c>
      <c r="AG130" s="139">
        <f>AF130/AF202</f>
        <v>1.0519395134779751E-2</v>
      </c>
      <c r="AH130" s="136">
        <v>9</v>
      </c>
      <c r="AI130" s="139">
        <f>AH130/AH202</f>
        <v>6.2111801242236021E-3</v>
      </c>
    </row>
    <row r="131" spans="1:35" x14ac:dyDescent="0.25">
      <c r="A131" s="123" t="s">
        <v>116</v>
      </c>
      <c r="B131" s="113"/>
      <c r="C131" s="113"/>
      <c r="D131" s="113"/>
      <c r="E131" s="113"/>
      <c r="F131" s="136"/>
      <c r="G131" s="137"/>
      <c r="H131" s="136"/>
      <c r="I131" s="137"/>
      <c r="J131" s="126"/>
      <c r="K131" s="113"/>
      <c r="L131" s="136">
        <v>2</v>
      </c>
      <c r="M131" s="138"/>
      <c r="N131" s="6"/>
      <c r="O131" s="6"/>
      <c r="P131" s="6"/>
      <c r="Q131" s="6"/>
      <c r="R131" s="6"/>
      <c r="S131" s="6"/>
      <c r="X131" s="113"/>
      <c r="Y131" s="113"/>
      <c r="Z131" s="136"/>
      <c r="AA131" s="137"/>
      <c r="AB131" s="136"/>
      <c r="AC131" s="137"/>
      <c r="AD131" s="126"/>
      <c r="AE131" s="113"/>
      <c r="AF131" s="136">
        <v>0</v>
      </c>
      <c r="AG131" s="139">
        <f>AF131/AF202</f>
        <v>0</v>
      </c>
      <c r="AH131" s="136">
        <v>0</v>
      </c>
      <c r="AI131" s="139">
        <f>AH131/AH202</f>
        <v>0</v>
      </c>
    </row>
    <row r="132" spans="1:35" x14ac:dyDescent="0.25">
      <c r="A132" s="123" t="s">
        <v>117</v>
      </c>
      <c r="B132" s="113"/>
      <c r="C132" s="113"/>
      <c r="D132" s="113"/>
      <c r="E132" s="113"/>
      <c r="F132" s="136"/>
      <c r="G132" s="137"/>
      <c r="H132" s="136"/>
      <c r="I132" s="137"/>
      <c r="J132" s="126"/>
      <c r="K132" s="113"/>
      <c r="L132" s="136">
        <v>7</v>
      </c>
      <c r="M132" s="138"/>
      <c r="N132" s="6"/>
      <c r="O132" s="6"/>
      <c r="P132" s="6"/>
      <c r="Q132" s="6"/>
      <c r="R132" s="6"/>
      <c r="S132" s="6"/>
      <c r="X132" s="113"/>
      <c r="Y132" s="113"/>
      <c r="Z132" s="136"/>
      <c r="AA132" s="137"/>
      <c r="AB132" s="136"/>
      <c r="AC132" s="137"/>
      <c r="AD132" s="126"/>
      <c r="AE132" s="113"/>
      <c r="AF132" s="136">
        <v>26</v>
      </c>
      <c r="AG132" s="139">
        <f>AF132/AF202</f>
        <v>1.7094017094017096E-2</v>
      </c>
      <c r="AH132" s="136">
        <v>29</v>
      </c>
      <c r="AI132" s="139">
        <f>AH132/AH202</f>
        <v>2.0013802622498276E-2</v>
      </c>
    </row>
    <row r="133" spans="1:35" x14ac:dyDescent="0.25">
      <c r="A133" s="140" t="s">
        <v>39</v>
      </c>
      <c r="B133" s="141"/>
      <c r="C133" s="141"/>
      <c r="D133" s="141"/>
      <c r="E133" s="141"/>
      <c r="F133" s="142"/>
      <c r="G133" s="143"/>
      <c r="H133" s="142"/>
      <c r="I133" s="143"/>
      <c r="J133" s="144"/>
      <c r="K133" s="141"/>
      <c r="L133" s="145">
        <f>SUM(L130:L132)</f>
        <v>13</v>
      </c>
      <c r="M133" s="146"/>
      <c r="N133" s="6"/>
      <c r="O133" s="6"/>
      <c r="P133" s="6"/>
      <c r="Q133" s="6"/>
      <c r="R133" s="6"/>
      <c r="S133" s="6"/>
      <c r="X133" s="141"/>
      <c r="Y133" s="141"/>
      <c r="Z133" s="142"/>
      <c r="AA133" s="143"/>
      <c r="AB133" s="142"/>
      <c r="AC133" s="143"/>
      <c r="AD133" s="144"/>
      <c r="AE133" s="141"/>
      <c r="AF133" s="145">
        <f>SUM(AF130:AF132)</f>
        <v>42</v>
      </c>
      <c r="AG133" s="147">
        <f>AF133/AF202</f>
        <v>2.7613412228796843E-2</v>
      </c>
      <c r="AH133" s="145">
        <f>SUM(AH130:AH132)</f>
        <v>38</v>
      </c>
      <c r="AI133" s="147">
        <f>AH133/AH202</f>
        <v>2.6224982746721876E-2</v>
      </c>
    </row>
    <row r="134" spans="1:35" x14ac:dyDescent="0.25">
      <c r="A134" s="123"/>
      <c r="B134" s="113"/>
      <c r="C134" s="113"/>
      <c r="D134" s="113"/>
      <c r="E134" s="113"/>
      <c r="F134" s="136"/>
      <c r="G134" s="137"/>
      <c r="H134" s="136"/>
      <c r="I134" s="137"/>
      <c r="J134" s="126"/>
      <c r="K134" s="113"/>
      <c r="L134" s="136"/>
      <c r="M134" s="138"/>
      <c r="N134" s="6"/>
      <c r="O134" s="6"/>
      <c r="P134" s="6"/>
      <c r="Q134" s="6"/>
      <c r="R134" s="6"/>
      <c r="S134" s="6"/>
      <c r="X134" s="113"/>
      <c r="Y134" s="113"/>
      <c r="Z134" s="136"/>
      <c r="AA134" s="137"/>
      <c r="AB134" s="136"/>
      <c r="AC134" s="137"/>
      <c r="AD134" s="126"/>
      <c r="AE134" s="113"/>
      <c r="AF134" s="136"/>
      <c r="AG134" s="139"/>
      <c r="AH134" s="136"/>
      <c r="AI134" s="139"/>
    </row>
    <row r="135" spans="1:35" x14ac:dyDescent="0.25">
      <c r="A135" s="140" t="s">
        <v>40</v>
      </c>
      <c r="B135" s="141"/>
      <c r="C135" s="141"/>
      <c r="D135" s="141"/>
      <c r="E135" s="141"/>
      <c r="F135" s="142"/>
      <c r="G135" s="143"/>
      <c r="H135" s="142"/>
      <c r="I135" s="143"/>
      <c r="J135" s="144"/>
      <c r="K135" s="141"/>
      <c r="L135" s="145">
        <v>2</v>
      </c>
      <c r="M135" s="146"/>
      <c r="N135" s="6"/>
      <c r="O135" s="6"/>
      <c r="P135" s="6"/>
      <c r="Q135" s="6"/>
      <c r="R135" s="6"/>
      <c r="S135" s="6"/>
      <c r="X135" s="141"/>
      <c r="Y135" s="141"/>
      <c r="Z135" s="142"/>
      <c r="AA135" s="143"/>
      <c r="AB135" s="142"/>
      <c r="AC135" s="143"/>
      <c r="AD135" s="144"/>
      <c r="AE135" s="141"/>
      <c r="AF135" s="145">
        <v>2</v>
      </c>
      <c r="AG135" s="147">
        <f>AF135/AF202</f>
        <v>1.3149243918474688E-3</v>
      </c>
      <c r="AH135" s="145">
        <v>2</v>
      </c>
      <c r="AI135" s="147">
        <f>AH135/AH202</f>
        <v>1.3802622498274672E-3</v>
      </c>
    </row>
    <row r="136" spans="1:35" ht="15.75" thickBot="1" x14ac:dyDescent="0.3">
      <c r="A136" s="164"/>
      <c r="B136" s="113"/>
      <c r="C136" s="113"/>
      <c r="D136" s="165"/>
      <c r="E136" s="165"/>
      <c r="F136" s="166"/>
      <c r="G136" s="167"/>
      <c r="H136" s="166"/>
      <c r="I136" s="167"/>
      <c r="J136" s="168"/>
      <c r="K136" s="165"/>
      <c r="L136" s="166"/>
      <c r="M136" s="169"/>
      <c r="N136" s="6"/>
      <c r="O136" s="6"/>
      <c r="P136" s="6"/>
      <c r="Q136" s="6"/>
      <c r="R136" s="6"/>
      <c r="S136" s="6"/>
      <c r="X136" s="165"/>
      <c r="Y136" s="165"/>
      <c r="Z136" s="166"/>
      <c r="AA136" s="167"/>
      <c r="AB136" s="166"/>
      <c r="AC136" s="167"/>
      <c r="AD136" s="168"/>
      <c r="AE136" s="165"/>
      <c r="AF136" s="166"/>
      <c r="AG136" s="170"/>
      <c r="AH136" s="166"/>
      <c r="AI136" s="170"/>
    </row>
    <row r="137" spans="1:35" ht="15.75" thickTop="1" x14ac:dyDescent="0.25">
      <c r="A137" s="123" t="s">
        <v>118</v>
      </c>
      <c r="B137" s="113"/>
      <c r="C137" s="113"/>
      <c r="D137" s="113"/>
      <c r="E137" s="113"/>
      <c r="F137" s="136"/>
      <c r="G137" s="137"/>
      <c r="H137" s="136"/>
      <c r="I137" s="137"/>
      <c r="J137" s="126"/>
      <c r="K137" s="113"/>
      <c r="L137" s="136"/>
      <c r="M137" s="138"/>
      <c r="N137" s="6"/>
      <c r="O137" s="6"/>
      <c r="P137" s="6"/>
      <c r="Q137" s="6"/>
      <c r="R137" s="6"/>
      <c r="S137" s="6"/>
      <c r="X137" s="113"/>
      <c r="Y137" s="113"/>
      <c r="Z137" s="136"/>
      <c r="AA137" s="137"/>
      <c r="AB137" s="136"/>
      <c r="AC137" s="137"/>
      <c r="AD137" s="126"/>
      <c r="AE137" s="113"/>
      <c r="AF137" s="136">
        <v>3</v>
      </c>
      <c r="AG137" s="139">
        <f>AF137/AF202</f>
        <v>1.9723865877712033E-3</v>
      </c>
      <c r="AH137" s="136">
        <v>4</v>
      </c>
      <c r="AI137" s="139">
        <f>AH137/AH202</f>
        <v>2.7605244996549345E-3</v>
      </c>
    </row>
    <row r="138" spans="1:35" x14ac:dyDescent="0.25">
      <c r="A138" s="123" t="s">
        <v>119</v>
      </c>
      <c r="B138" s="113"/>
      <c r="C138" s="113"/>
      <c r="D138" s="113"/>
      <c r="E138" s="113"/>
      <c r="F138" s="136"/>
      <c r="G138" s="137"/>
      <c r="H138" s="136"/>
      <c r="I138" s="137"/>
      <c r="J138" s="126"/>
      <c r="K138" s="113"/>
      <c r="L138" s="136">
        <v>2</v>
      </c>
      <c r="M138" s="138"/>
      <c r="N138" s="6"/>
      <c r="O138" s="6"/>
      <c r="P138" s="6"/>
      <c r="Q138" s="6"/>
      <c r="R138" s="6"/>
      <c r="S138" s="6"/>
      <c r="X138" s="113"/>
      <c r="Y138" s="113"/>
      <c r="Z138" s="136"/>
      <c r="AA138" s="137"/>
      <c r="AB138" s="136"/>
      <c r="AC138" s="137"/>
      <c r="AD138" s="126"/>
      <c r="AE138" s="113"/>
      <c r="AF138" s="136">
        <v>10</v>
      </c>
      <c r="AG138" s="139">
        <f>AF138/AF202</f>
        <v>6.5746219592373442E-3</v>
      </c>
      <c r="AH138" s="136">
        <v>9</v>
      </c>
      <c r="AI138" s="139">
        <f>AH138/AH202</f>
        <v>6.2111801242236021E-3</v>
      </c>
    </row>
    <row r="139" spans="1:35" x14ac:dyDescent="0.25">
      <c r="A139" s="123" t="s">
        <v>120</v>
      </c>
      <c r="B139" s="113"/>
      <c r="C139" s="113"/>
      <c r="D139" s="113"/>
      <c r="E139" s="113"/>
      <c r="F139" s="136"/>
      <c r="G139" s="137"/>
      <c r="H139" s="136"/>
      <c r="I139" s="137"/>
      <c r="J139" s="126"/>
      <c r="K139" s="113"/>
      <c r="L139" s="136">
        <v>1</v>
      </c>
      <c r="M139" s="138"/>
      <c r="N139" s="6"/>
      <c r="O139" s="6"/>
      <c r="P139" s="6"/>
      <c r="Q139" s="6"/>
      <c r="R139" s="6"/>
      <c r="S139" s="6"/>
      <c r="X139" s="113"/>
      <c r="Y139" s="113"/>
      <c r="Z139" s="136"/>
      <c r="AA139" s="137"/>
      <c r="AB139" s="136"/>
      <c r="AC139" s="137"/>
      <c r="AD139" s="126"/>
      <c r="AE139" s="113"/>
      <c r="AF139" s="136">
        <v>2</v>
      </c>
      <c r="AG139" s="139">
        <f>AF139/AF202</f>
        <v>1.3149243918474688E-3</v>
      </c>
      <c r="AH139" s="136">
        <v>4</v>
      </c>
      <c r="AI139" s="139">
        <f>AH139/AH202</f>
        <v>2.7605244996549345E-3</v>
      </c>
    </row>
    <row r="140" spans="1:35" x14ac:dyDescent="0.25">
      <c r="A140" s="123" t="s">
        <v>121</v>
      </c>
      <c r="B140" s="113"/>
      <c r="C140" s="113"/>
      <c r="D140" s="113"/>
      <c r="E140" s="113"/>
      <c r="F140" s="136"/>
      <c r="G140" s="137"/>
      <c r="H140" s="136"/>
      <c r="I140" s="137"/>
      <c r="J140" s="126"/>
      <c r="K140" s="113"/>
      <c r="L140" s="136">
        <v>4</v>
      </c>
      <c r="M140" s="138"/>
      <c r="N140" s="6"/>
      <c r="O140" s="6"/>
      <c r="P140" s="6"/>
      <c r="Q140" s="6"/>
      <c r="R140" s="6"/>
      <c r="S140" s="6"/>
      <c r="X140" s="113"/>
      <c r="Y140" s="113"/>
      <c r="Z140" s="136"/>
      <c r="AA140" s="137"/>
      <c r="AB140" s="136"/>
      <c r="AC140" s="137"/>
      <c r="AD140" s="126"/>
      <c r="AE140" s="113"/>
      <c r="AF140" s="136">
        <v>7</v>
      </c>
      <c r="AG140" s="139">
        <f>AF140/AF202</f>
        <v>4.6022353714661405E-3</v>
      </c>
      <c r="AH140" s="136">
        <v>6</v>
      </c>
      <c r="AI140" s="139">
        <f>AH140/AH202</f>
        <v>4.140786749482402E-3</v>
      </c>
    </row>
    <row r="141" spans="1:35" x14ac:dyDescent="0.25">
      <c r="A141" s="140" t="s">
        <v>43</v>
      </c>
      <c r="B141" s="141"/>
      <c r="C141" s="141"/>
      <c r="D141" s="141"/>
      <c r="E141" s="141"/>
      <c r="F141" s="142"/>
      <c r="G141" s="143"/>
      <c r="H141" s="142"/>
      <c r="I141" s="143"/>
      <c r="J141" s="144"/>
      <c r="K141" s="141"/>
      <c r="L141" s="145">
        <f>SUM(L138:L140)</f>
        <v>7</v>
      </c>
      <c r="M141" s="146"/>
      <c r="N141" s="6"/>
      <c r="O141" s="6"/>
      <c r="P141" s="6"/>
      <c r="Q141" s="6"/>
      <c r="R141" s="6"/>
      <c r="S141" s="6"/>
      <c r="X141" s="141"/>
      <c r="Y141" s="141"/>
      <c r="Z141" s="142"/>
      <c r="AA141" s="143"/>
      <c r="AB141" s="142"/>
      <c r="AC141" s="143"/>
      <c r="AD141" s="144"/>
      <c r="AE141" s="141"/>
      <c r="AF141" s="145">
        <f>SUM(AF137:AF140)</f>
        <v>22</v>
      </c>
      <c r="AG141" s="147">
        <f>AF141/AF202</f>
        <v>1.4464168310322156E-2</v>
      </c>
      <c r="AH141" s="145">
        <f>SUM(AH137:AH140)</f>
        <v>23</v>
      </c>
      <c r="AI141" s="147">
        <f>AH141/AH202</f>
        <v>1.5873015873015872E-2</v>
      </c>
    </row>
    <row r="142" spans="1:35" x14ac:dyDescent="0.25">
      <c r="A142" s="123"/>
      <c r="B142" s="113"/>
      <c r="C142" s="113"/>
      <c r="D142" s="113"/>
      <c r="E142" s="113"/>
      <c r="F142" s="136"/>
      <c r="G142" s="137"/>
      <c r="H142" s="136"/>
      <c r="I142" s="137"/>
      <c r="J142" s="126"/>
      <c r="K142" s="113"/>
      <c r="L142" s="136"/>
      <c r="M142" s="138"/>
      <c r="N142" s="6"/>
      <c r="O142" s="6"/>
      <c r="P142" s="6"/>
      <c r="Q142" s="6"/>
      <c r="R142" s="6"/>
      <c r="S142" s="6"/>
      <c r="X142" s="113"/>
      <c r="Y142" s="113"/>
      <c r="Z142" s="136"/>
      <c r="AA142" s="137"/>
      <c r="AB142" s="136"/>
      <c r="AC142" s="137"/>
      <c r="AD142" s="126"/>
      <c r="AE142" s="113"/>
      <c r="AF142" s="136"/>
      <c r="AG142" s="139"/>
      <c r="AH142" s="136"/>
      <c r="AI142" s="139"/>
    </row>
    <row r="143" spans="1:35" x14ac:dyDescent="0.25">
      <c r="A143" s="39" t="s">
        <v>122</v>
      </c>
      <c r="B143" s="113"/>
      <c r="C143" s="113"/>
      <c r="D143" s="113"/>
      <c r="E143" s="113"/>
      <c r="F143" s="136"/>
      <c r="G143" s="137"/>
      <c r="H143" s="136"/>
      <c r="I143" s="137"/>
      <c r="J143" s="126"/>
      <c r="K143" s="113"/>
      <c r="L143" s="136">
        <v>14</v>
      </c>
      <c r="M143" s="138"/>
      <c r="N143" s="6"/>
      <c r="O143" s="6"/>
      <c r="P143" s="6"/>
      <c r="Q143" s="6"/>
      <c r="R143" s="6"/>
      <c r="S143" s="6"/>
      <c r="X143" s="113"/>
      <c r="Y143" s="113"/>
      <c r="Z143" s="136"/>
      <c r="AA143" s="137"/>
      <c r="AB143" s="136"/>
      <c r="AC143" s="137"/>
      <c r="AD143" s="126"/>
      <c r="AE143" s="113"/>
      <c r="AF143" s="136">
        <v>26</v>
      </c>
      <c r="AG143" s="139">
        <f>AF143/AF202</f>
        <v>1.7094017094017096E-2</v>
      </c>
      <c r="AH143" s="136">
        <v>26</v>
      </c>
      <c r="AI143" s="139">
        <f>AH143/AH202</f>
        <v>1.7943409247757072E-2</v>
      </c>
    </row>
    <row r="144" spans="1:35" x14ac:dyDescent="0.25">
      <c r="A144" s="39" t="s">
        <v>123</v>
      </c>
      <c r="B144" s="113"/>
      <c r="C144" s="113"/>
      <c r="D144" s="113"/>
      <c r="E144" s="113"/>
      <c r="F144" s="136"/>
      <c r="G144" s="137"/>
      <c r="H144" s="136"/>
      <c r="I144" s="137"/>
      <c r="J144" s="126"/>
      <c r="K144" s="113"/>
      <c r="L144" s="136">
        <v>1</v>
      </c>
      <c r="M144" s="138"/>
      <c r="N144" s="6"/>
      <c r="O144" s="6"/>
      <c r="P144" s="6"/>
      <c r="Q144" s="6"/>
      <c r="R144" s="6"/>
      <c r="S144" s="6"/>
      <c r="X144" s="113"/>
      <c r="Y144" s="113"/>
      <c r="Z144" s="136"/>
      <c r="AA144" s="137"/>
      <c r="AB144" s="136"/>
      <c r="AC144" s="137"/>
      <c r="AD144" s="126"/>
      <c r="AE144" s="113"/>
      <c r="AF144" s="136">
        <v>1</v>
      </c>
      <c r="AG144" s="139">
        <f>AF144/AF202</f>
        <v>6.5746219592373442E-4</v>
      </c>
      <c r="AH144" s="136">
        <v>1</v>
      </c>
      <c r="AI144" s="139">
        <f>AH144/AH202</f>
        <v>6.9013112491373362E-4</v>
      </c>
    </row>
    <row r="145" spans="1:35" x14ac:dyDescent="0.25">
      <c r="A145" s="123" t="s">
        <v>124</v>
      </c>
      <c r="B145" s="113"/>
      <c r="C145" s="113"/>
      <c r="D145" s="113"/>
      <c r="E145" s="113"/>
      <c r="F145" s="136"/>
      <c r="G145" s="137"/>
      <c r="H145" s="136"/>
      <c r="I145" s="137"/>
      <c r="J145" s="126"/>
      <c r="K145" s="113"/>
      <c r="L145" s="136">
        <v>3</v>
      </c>
      <c r="M145" s="138"/>
      <c r="N145" s="6"/>
      <c r="O145" s="6"/>
      <c r="P145" s="6"/>
      <c r="Q145" s="6"/>
      <c r="R145" s="6"/>
      <c r="S145" s="6"/>
      <c r="X145" s="113"/>
      <c r="Y145" s="113"/>
      <c r="Z145" s="136"/>
      <c r="AA145" s="137"/>
      <c r="AB145" s="136"/>
      <c r="AC145" s="137"/>
      <c r="AD145" s="126"/>
      <c r="AE145" s="113"/>
      <c r="AF145" s="136">
        <v>11</v>
      </c>
      <c r="AG145" s="139">
        <f>AF145/AF202</f>
        <v>7.2320841551610782E-3</v>
      </c>
      <c r="AH145" s="136">
        <v>9</v>
      </c>
      <c r="AI145" s="139">
        <f>AH145/AH202</f>
        <v>6.2111801242236021E-3</v>
      </c>
    </row>
    <row r="146" spans="1:35" x14ac:dyDescent="0.25">
      <c r="A146" s="140" t="s">
        <v>44</v>
      </c>
      <c r="B146" s="141"/>
      <c r="C146" s="141"/>
      <c r="D146" s="141"/>
      <c r="E146" s="141"/>
      <c r="F146" s="142"/>
      <c r="G146" s="143"/>
      <c r="H146" s="142"/>
      <c r="I146" s="143"/>
      <c r="J146" s="144"/>
      <c r="K146" s="141"/>
      <c r="L146" s="145">
        <f>SUM(L143:L145)</f>
        <v>18</v>
      </c>
      <c r="M146" s="146"/>
      <c r="N146" s="6"/>
      <c r="O146" s="6"/>
      <c r="P146" s="6"/>
      <c r="Q146" s="6"/>
      <c r="R146" s="6"/>
      <c r="S146" s="6"/>
      <c r="X146" s="141"/>
      <c r="Y146" s="141"/>
      <c r="Z146" s="142"/>
      <c r="AA146" s="143"/>
      <c r="AB146" s="142"/>
      <c r="AC146" s="143"/>
      <c r="AD146" s="144"/>
      <c r="AE146" s="141"/>
      <c r="AF146" s="145">
        <f>SUM(AF143:AF145)</f>
        <v>38</v>
      </c>
      <c r="AG146" s="147">
        <f>AF146/AF202</f>
        <v>2.4983563445101907E-2</v>
      </c>
      <c r="AH146" s="145">
        <f>SUM(AH143:AH145)</f>
        <v>36</v>
      </c>
      <c r="AI146" s="147">
        <f>AH146/AH202</f>
        <v>2.4844720496894408E-2</v>
      </c>
    </row>
    <row r="147" spans="1:35" x14ac:dyDescent="0.25">
      <c r="A147" s="43"/>
      <c r="B147" s="113"/>
      <c r="C147" s="113"/>
      <c r="D147" s="113"/>
      <c r="E147" s="113"/>
      <c r="F147" s="136"/>
      <c r="G147" s="137"/>
      <c r="H147" s="136"/>
      <c r="I147" s="137"/>
      <c r="J147" s="126"/>
      <c r="K147" s="113"/>
      <c r="L147" s="136"/>
      <c r="M147" s="138"/>
      <c r="N147" s="6"/>
      <c r="O147" s="6"/>
      <c r="P147" s="6"/>
      <c r="Q147" s="6"/>
      <c r="R147" s="6"/>
      <c r="S147" s="6"/>
      <c r="X147" s="113"/>
      <c r="Y147" s="113"/>
      <c r="Z147" s="136"/>
      <c r="AA147" s="137"/>
      <c r="AB147" s="136"/>
      <c r="AC147" s="137"/>
      <c r="AD147" s="126"/>
      <c r="AE147" s="113"/>
      <c r="AF147" s="136"/>
      <c r="AG147" s="139"/>
      <c r="AH147" s="136"/>
      <c r="AI147" s="139"/>
    </row>
    <row r="148" spans="1:35" x14ac:dyDescent="0.25">
      <c r="A148" s="39" t="s">
        <v>45</v>
      </c>
      <c r="B148" s="113"/>
      <c r="C148" s="113"/>
      <c r="D148" s="113"/>
      <c r="E148" s="113"/>
      <c r="F148" s="136"/>
      <c r="G148" s="137"/>
      <c r="H148" s="136"/>
      <c r="I148" s="137"/>
      <c r="J148" s="126"/>
      <c r="K148" s="113"/>
      <c r="L148" s="136">
        <v>6</v>
      </c>
      <c r="M148" s="138"/>
      <c r="N148" s="6"/>
      <c r="O148" s="6"/>
      <c r="P148" s="6"/>
      <c r="Q148" s="6"/>
      <c r="R148" s="6"/>
      <c r="S148" s="6"/>
      <c r="X148" s="113"/>
      <c r="Y148" s="113"/>
      <c r="Z148" s="136"/>
      <c r="AA148" s="137"/>
      <c r="AB148" s="136"/>
      <c r="AC148" s="137"/>
      <c r="AD148" s="126"/>
      <c r="AE148" s="113"/>
      <c r="AF148" s="136">
        <v>20</v>
      </c>
      <c r="AG148" s="139">
        <f>AF148/AF202</f>
        <v>1.3149243918474688E-2</v>
      </c>
      <c r="AH148" s="136">
        <v>20</v>
      </c>
      <c r="AI148" s="139">
        <f>AH148/AH202</f>
        <v>1.3802622498274672E-2</v>
      </c>
    </row>
    <row r="149" spans="1:35" x14ac:dyDescent="0.25">
      <c r="A149" s="39" t="s">
        <v>125</v>
      </c>
      <c r="B149" s="113"/>
      <c r="C149" s="113"/>
      <c r="D149" s="113"/>
      <c r="E149" s="113"/>
      <c r="F149" s="136"/>
      <c r="G149" s="137"/>
      <c r="H149" s="136"/>
      <c r="I149" s="137"/>
      <c r="J149" s="126"/>
      <c r="K149" s="113"/>
      <c r="L149" s="136">
        <v>1</v>
      </c>
      <c r="M149" s="138"/>
      <c r="N149" s="6"/>
      <c r="O149" s="6"/>
      <c r="P149" s="6"/>
      <c r="Q149" s="6"/>
      <c r="R149" s="6"/>
      <c r="S149" s="6"/>
      <c r="X149" s="113"/>
      <c r="Y149" s="113"/>
      <c r="Z149" s="136"/>
      <c r="AA149" s="137"/>
      <c r="AB149" s="136"/>
      <c r="AC149" s="137"/>
      <c r="AD149" s="126"/>
      <c r="AE149" s="113"/>
      <c r="AF149" s="136">
        <v>3</v>
      </c>
      <c r="AG149" s="139">
        <f>AF149/AF202</f>
        <v>1.9723865877712033E-3</v>
      </c>
      <c r="AH149" s="136">
        <v>3</v>
      </c>
      <c r="AI149" s="139">
        <f>AH149/AH202</f>
        <v>2.070393374741201E-3</v>
      </c>
    </row>
    <row r="150" spans="1:35" x14ac:dyDescent="0.25">
      <c r="A150" s="39" t="s">
        <v>126</v>
      </c>
      <c r="B150" s="113"/>
      <c r="C150" s="113"/>
      <c r="D150" s="113"/>
      <c r="E150" s="113"/>
      <c r="F150" s="136"/>
      <c r="G150" s="137"/>
      <c r="H150" s="136"/>
      <c r="I150" s="137"/>
      <c r="J150" s="126"/>
      <c r="K150" s="113"/>
      <c r="L150" s="136"/>
      <c r="M150" s="138"/>
      <c r="N150" s="6"/>
      <c r="O150" s="6"/>
      <c r="P150" s="6"/>
      <c r="Q150" s="6"/>
      <c r="R150" s="6"/>
      <c r="S150" s="6"/>
      <c r="X150" s="113"/>
      <c r="Y150" s="113"/>
      <c r="Z150" s="136"/>
      <c r="AA150" s="137"/>
      <c r="AB150" s="136"/>
      <c r="AC150" s="137"/>
      <c r="AD150" s="126"/>
      <c r="AE150" s="113"/>
      <c r="AF150" s="136">
        <v>3</v>
      </c>
      <c r="AG150" s="139">
        <f>AF150/AF202</f>
        <v>1.9723865877712033E-3</v>
      </c>
      <c r="AH150" s="136">
        <v>4</v>
      </c>
      <c r="AI150" s="139">
        <f>AH150/AH202</f>
        <v>2.7605244996549345E-3</v>
      </c>
    </row>
    <row r="151" spans="1:35" x14ac:dyDescent="0.25">
      <c r="A151" s="39" t="s">
        <v>127</v>
      </c>
      <c r="B151" s="113"/>
      <c r="C151" s="113"/>
      <c r="D151" s="113"/>
      <c r="E151" s="113"/>
      <c r="F151" s="136"/>
      <c r="G151" s="137"/>
      <c r="H151" s="136"/>
      <c r="I151" s="137"/>
      <c r="J151" s="126"/>
      <c r="K151" s="113"/>
      <c r="L151" s="136">
        <v>1</v>
      </c>
      <c r="M151" s="138"/>
      <c r="N151" s="6"/>
      <c r="O151" s="6"/>
      <c r="P151" s="6"/>
      <c r="Q151" s="6"/>
      <c r="R151" s="6"/>
      <c r="S151" s="6"/>
      <c r="X151" s="113"/>
      <c r="Y151" s="113"/>
      <c r="Z151" s="136"/>
      <c r="AA151" s="137"/>
      <c r="AB151" s="136"/>
      <c r="AC151" s="137"/>
      <c r="AD151" s="126"/>
      <c r="AE151" s="113"/>
      <c r="AF151" s="136">
        <v>1</v>
      </c>
      <c r="AG151" s="139">
        <f>AF151/AF202</f>
        <v>6.5746219592373442E-4</v>
      </c>
      <c r="AH151" s="136">
        <v>1</v>
      </c>
      <c r="AI151" s="139">
        <f>AH151/AH202</f>
        <v>6.9013112491373362E-4</v>
      </c>
    </row>
    <row r="152" spans="1:35" x14ac:dyDescent="0.25">
      <c r="A152" s="140" t="s">
        <v>45</v>
      </c>
      <c r="B152" s="141"/>
      <c r="C152" s="141"/>
      <c r="D152" s="141"/>
      <c r="E152" s="141"/>
      <c r="F152" s="142"/>
      <c r="G152" s="143"/>
      <c r="H152" s="142"/>
      <c r="I152" s="143"/>
      <c r="J152" s="144"/>
      <c r="K152" s="141"/>
      <c r="L152" s="145">
        <f>SUM(L148:L151)</f>
        <v>8</v>
      </c>
      <c r="M152" s="146"/>
      <c r="N152" s="6"/>
      <c r="O152" s="6"/>
      <c r="P152" s="6"/>
      <c r="Q152" s="6"/>
      <c r="R152" s="6"/>
      <c r="S152" s="6"/>
      <c r="X152" s="141"/>
      <c r="Y152" s="141"/>
      <c r="Z152" s="142"/>
      <c r="AA152" s="143"/>
      <c r="AB152" s="142"/>
      <c r="AC152" s="143"/>
      <c r="AD152" s="144"/>
      <c r="AE152" s="141"/>
      <c r="AF152" s="145">
        <f>SUM(AF148:AF151)</f>
        <v>27</v>
      </c>
      <c r="AG152" s="147">
        <f>AF152/AF202</f>
        <v>1.7751479289940829E-2</v>
      </c>
      <c r="AH152" s="145">
        <f>SUM(AH148:AH151)</f>
        <v>28</v>
      </c>
      <c r="AI152" s="147">
        <f>AH152/AH202</f>
        <v>1.932367149758454E-2</v>
      </c>
    </row>
    <row r="153" spans="1:35" x14ac:dyDescent="0.25">
      <c r="A153" s="123"/>
      <c r="B153" s="113"/>
      <c r="C153" s="113"/>
      <c r="D153" s="113"/>
      <c r="E153" s="113"/>
      <c r="F153" s="136"/>
      <c r="G153" s="137"/>
      <c r="H153" s="136"/>
      <c r="I153" s="137"/>
      <c r="J153" s="126"/>
      <c r="K153" s="113"/>
      <c r="L153" s="136"/>
      <c r="M153" s="138"/>
      <c r="N153" s="6"/>
      <c r="O153" s="6"/>
      <c r="P153" s="6"/>
      <c r="Q153" s="6"/>
      <c r="R153" s="6"/>
      <c r="S153" s="6"/>
      <c r="X153" s="113"/>
      <c r="Y153" s="113"/>
      <c r="Z153" s="136"/>
      <c r="AA153" s="137"/>
      <c r="AB153" s="136"/>
      <c r="AC153" s="137"/>
      <c r="AD153" s="126"/>
      <c r="AE153" s="113"/>
      <c r="AF153" s="136"/>
      <c r="AG153" s="139"/>
      <c r="AH153" s="136"/>
      <c r="AI153" s="139"/>
    </row>
    <row r="154" spans="1:35" x14ac:dyDescent="0.25">
      <c r="A154" s="39" t="s">
        <v>46</v>
      </c>
      <c r="B154" s="113"/>
      <c r="C154" s="113"/>
      <c r="D154" s="113"/>
      <c r="E154" s="113"/>
      <c r="F154" s="136"/>
      <c r="G154" s="137"/>
      <c r="H154" s="136"/>
      <c r="I154" s="137"/>
      <c r="J154" s="126"/>
      <c r="K154" s="113"/>
      <c r="L154" s="136">
        <v>4</v>
      </c>
      <c r="M154" s="138"/>
      <c r="N154" s="6"/>
      <c r="O154" s="6"/>
      <c r="P154" s="6"/>
      <c r="Q154" s="6"/>
      <c r="R154" s="6"/>
      <c r="S154" s="6"/>
      <c r="X154" s="113"/>
      <c r="Y154" s="113"/>
      <c r="Z154" s="136"/>
      <c r="AA154" s="137"/>
      <c r="AB154" s="136"/>
      <c r="AC154" s="137"/>
      <c r="AD154" s="126"/>
      <c r="AE154" s="113"/>
      <c r="AF154" s="136">
        <v>15</v>
      </c>
      <c r="AG154" s="139">
        <f>AF154/AF202</f>
        <v>9.8619329388560158E-3</v>
      </c>
      <c r="AH154" s="136">
        <v>18</v>
      </c>
      <c r="AI154" s="139">
        <f>AH154/AH202</f>
        <v>1.2422360248447204E-2</v>
      </c>
    </row>
    <row r="155" spans="1:35" x14ac:dyDescent="0.25">
      <c r="A155" s="39" t="s">
        <v>128</v>
      </c>
      <c r="B155" s="113"/>
      <c r="C155" s="113"/>
      <c r="D155" s="113"/>
      <c r="E155" s="113"/>
      <c r="F155" s="136"/>
      <c r="G155" s="137"/>
      <c r="H155" s="136"/>
      <c r="I155" s="137"/>
      <c r="J155" s="126"/>
      <c r="K155" s="113"/>
      <c r="L155" s="136">
        <v>3</v>
      </c>
      <c r="M155" s="138"/>
      <c r="N155" s="6"/>
      <c r="O155" s="6"/>
      <c r="P155" s="6"/>
      <c r="Q155" s="6"/>
      <c r="R155" s="6"/>
      <c r="S155" s="6"/>
      <c r="X155" s="113"/>
      <c r="Y155" s="113"/>
      <c r="Z155" s="136"/>
      <c r="AA155" s="137"/>
      <c r="AB155" s="136"/>
      <c r="AC155" s="137"/>
      <c r="AD155" s="126"/>
      <c r="AE155" s="113"/>
      <c r="AF155" s="136">
        <v>12</v>
      </c>
      <c r="AG155" s="139">
        <f>AF155/AF202</f>
        <v>7.889546351084813E-3</v>
      </c>
      <c r="AH155" s="136">
        <v>13</v>
      </c>
      <c r="AI155" s="139">
        <f>AH155/AH202</f>
        <v>8.9717046238785361E-3</v>
      </c>
    </row>
    <row r="156" spans="1:35" x14ac:dyDescent="0.25">
      <c r="A156" s="39" t="s">
        <v>129</v>
      </c>
      <c r="B156" s="113"/>
      <c r="C156" s="113"/>
      <c r="D156" s="113"/>
      <c r="E156" s="113"/>
      <c r="F156" s="136"/>
      <c r="G156" s="137"/>
      <c r="H156" s="136"/>
      <c r="I156" s="137"/>
      <c r="J156" s="126"/>
      <c r="K156" s="113"/>
      <c r="L156" s="136"/>
      <c r="M156" s="138"/>
      <c r="N156" s="6"/>
      <c r="O156" s="6"/>
      <c r="P156" s="6"/>
      <c r="Q156" s="6"/>
      <c r="R156" s="6"/>
      <c r="S156" s="6"/>
      <c r="X156" s="113"/>
      <c r="Y156" s="113"/>
      <c r="Z156" s="136"/>
      <c r="AA156" s="137"/>
      <c r="AB156" s="136"/>
      <c r="AC156" s="137"/>
      <c r="AD156" s="126"/>
      <c r="AE156" s="113"/>
      <c r="AF156" s="136"/>
      <c r="AG156" s="139"/>
      <c r="AH156" s="136">
        <v>2</v>
      </c>
      <c r="AI156" s="139"/>
    </row>
    <row r="157" spans="1:35" x14ac:dyDescent="0.25">
      <c r="A157" s="171" t="s">
        <v>130</v>
      </c>
      <c r="B157" s="141"/>
      <c r="C157" s="141"/>
      <c r="D157" s="141"/>
      <c r="E157" s="141"/>
      <c r="F157" s="142"/>
      <c r="G157" s="143"/>
      <c r="H157" s="142"/>
      <c r="I157" s="143"/>
      <c r="J157" s="144"/>
      <c r="K157" s="141"/>
      <c r="L157" s="145">
        <f>SUM(L154:L155)</f>
        <v>7</v>
      </c>
      <c r="M157" s="146"/>
      <c r="N157" s="6"/>
      <c r="O157" s="6"/>
      <c r="P157" s="6"/>
      <c r="Q157" s="6"/>
      <c r="R157" s="6"/>
      <c r="S157" s="6"/>
      <c r="X157" s="141"/>
      <c r="Y157" s="141"/>
      <c r="Z157" s="142"/>
      <c r="AA157" s="143"/>
      <c r="AB157" s="142"/>
      <c r="AC157" s="143"/>
      <c r="AD157" s="144"/>
      <c r="AE157" s="141"/>
      <c r="AF157" s="145">
        <f>SUM(AF154:AF155)</f>
        <v>27</v>
      </c>
      <c r="AG157" s="147">
        <f>AF15:AF157/AF202</f>
        <v>1.7751479289940829E-2</v>
      </c>
      <c r="AH157" s="145">
        <f>SUM(AH154:AH156)</f>
        <v>33</v>
      </c>
      <c r="AI157" s="147">
        <f>AH15:AH157/AH202</f>
        <v>2.2774327122153208E-2</v>
      </c>
    </row>
    <row r="158" spans="1:35" x14ac:dyDescent="0.25">
      <c r="A158" s="123"/>
      <c r="B158" s="113"/>
      <c r="C158" s="113"/>
      <c r="D158" s="113"/>
      <c r="E158" s="113"/>
      <c r="F158" s="136"/>
      <c r="G158" s="137"/>
      <c r="H158" s="136"/>
      <c r="I158" s="137"/>
      <c r="J158" s="126"/>
      <c r="K158" s="113"/>
      <c r="L158" s="136"/>
      <c r="M158" s="138"/>
      <c r="N158" s="6"/>
      <c r="O158" s="6"/>
      <c r="P158" s="6"/>
      <c r="Q158" s="6"/>
      <c r="R158" s="6"/>
      <c r="S158" s="6"/>
      <c r="X158" s="113"/>
      <c r="Y158" s="113"/>
      <c r="Z158" s="136"/>
      <c r="AA158" s="137"/>
      <c r="AB158" s="136"/>
      <c r="AC158" s="137"/>
      <c r="AD158" s="126"/>
      <c r="AE158" s="113"/>
      <c r="AF158" s="136"/>
      <c r="AG158" s="139"/>
      <c r="AH158" s="136"/>
      <c r="AI158" s="139"/>
    </row>
    <row r="159" spans="1:35" x14ac:dyDescent="0.25">
      <c r="A159" s="140" t="s">
        <v>47</v>
      </c>
      <c r="B159" s="141"/>
      <c r="C159" s="141"/>
      <c r="D159" s="141"/>
      <c r="E159" s="141"/>
      <c r="F159" s="142"/>
      <c r="G159" s="143"/>
      <c r="H159" s="142"/>
      <c r="I159" s="143"/>
      <c r="J159" s="144"/>
      <c r="K159" s="141"/>
      <c r="L159" s="145">
        <v>2</v>
      </c>
      <c r="M159" s="146"/>
      <c r="N159" s="6"/>
      <c r="O159" s="6"/>
      <c r="P159" s="6"/>
      <c r="Q159" s="6"/>
      <c r="R159" s="6"/>
      <c r="S159" s="6"/>
      <c r="X159" s="141"/>
      <c r="Y159" s="141"/>
      <c r="Z159" s="142"/>
      <c r="AA159" s="143"/>
      <c r="AB159" s="142"/>
      <c r="AC159" s="143"/>
      <c r="AD159" s="144"/>
      <c r="AE159" s="141"/>
      <c r="AF159" s="145">
        <v>2</v>
      </c>
      <c r="AG159" s="147">
        <f>AF159/AF202</f>
        <v>1.3149243918474688E-3</v>
      </c>
      <c r="AH159" s="145">
        <v>1</v>
      </c>
      <c r="AI159" s="147">
        <f>AH159/AH202</f>
        <v>6.9013112491373362E-4</v>
      </c>
    </row>
    <row r="160" spans="1:35" x14ac:dyDescent="0.25">
      <c r="A160" s="123"/>
      <c r="B160" s="113"/>
      <c r="C160" s="113"/>
      <c r="D160" s="113"/>
      <c r="E160" s="113"/>
      <c r="F160" s="136"/>
      <c r="G160" s="137"/>
      <c r="H160" s="136"/>
      <c r="I160" s="137"/>
      <c r="J160" s="126"/>
      <c r="K160" s="113"/>
      <c r="L160" s="136"/>
      <c r="M160" s="138"/>
      <c r="N160" s="6"/>
      <c r="O160" s="6"/>
      <c r="P160" s="6"/>
      <c r="Q160" s="6"/>
      <c r="R160" s="6"/>
      <c r="S160" s="6"/>
      <c r="X160" s="113"/>
      <c r="Y160" s="113"/>
      <c r="Z160" s="136"/>
      <c r="AA160" s="137"/>
      <c r="AB160" s="136"/>
      <c r="AC160" s="137"/>
      <c r="AD160" s="126"/>
      <c r="AE160" s="113"/>
      <c r="AF160" s="136"/>
      <c r="AG160" s="139"/>
      <c r="AH160" s="136"/>
      <c r="AI160" s="139"/>
    </row>
    <row r="161" spans="1:35" x14ac:dyDescent="0.25">
      <c r="A161" s="140" t="s">
        <v>131</v>
      </c>
      <c r="B161" s="141"/>
      <c r="C161" s="141"/>
      <c r="D161" s="141"/>
      <c r="E161" s="141"/>
      <c r="F161" s="142"/>
      <c r="G161" s="143"/>
      <c r="H161" s="142"/>
      <c r="I161" s="143"/>
      <c r="J161" s="144"/>
      <c r="K161" s="141"/>
      <c r="L161" s="145">
        <v>0</v>
      </c>
      <c r="M161" s="146"/>
      <c r="N161" s="6"/>
      <c r="O161" s="6"/>
      <c r="P161" s="6"/>
      <c r="Q161" s="6"/>
      <c r="R161" s="6"/>
      <c r="S161" s="6"/>
      <c r="X161" s="141"/>
      <c r="Y161" s="141"/>
      <c r="Z161" s="142"/>
      <c r="AA161" s="143"/>
      <c r="AB161" s="142"/>
      <c r="AC161" s="143"/>
      <c r="AD161" s="144"/>
      <c r="AE161" s="141"/>
      <c r="AF161" s="145">
        <v>2</v>
      </c>
      <c r="AG161" s="147">
        <f>AF161/AF202</f>
        <v>1.3149243918474688E-3</v>
      </c>
      <c r="AH161" s="145">
        <v>0</v>
      </c>
      <c r="AI161" s="147">
        <f>AH161/AH202</f>
        <v>0</v>
      </c>
    </row>
    <row r="162" spans="1:35" x14ac:dyDescent="0.25">
      <c r="A162" s="43"/>
      <c r="B162" s="113"/>
      <c r="C162" s="113"/>
      <c r="D162" s="113"/>
      <c r="E162" s="113"/>
      <c r="F162" s="136"/>
      <c r="G162" s="137"/>
      <c r="H162" s="136"/>
      <c r="I162" s="137"/>
      <c r="J162" s="126"/>
      <c r="K162" s="113"/>
      <c r="L162" s="136"/>
      <c r="M162" s="138"/>
      <c r="N162" s="6"/>
      <c r="O162" s="6"/>
      <c r="P162" s="6"/>
      <c r="Q162" s="6"/>
      <c r="R162" s="6"/>
      <c r="S162" s="6"/>
      <c r="X162" s="113"/>
      <c r="Y162" s="113"/>
      <c r="Z162" s="136"/>
      <c r="AA162" s="137"/>
      <c r="AB162" s="136"/>
      <c r="AC162" s="137"/>
      <c r="AD162" s="126"/>
      <c r="AE162" s="113"/>
      <c r="AF162" s="136"/>
      <c r="AG162" s="139"/>
      <c r="AH162" s="136"/>
      <c r="AI162" s="139"/>
    </row>
    <row r="163" spans="1:35" x14ac:dyDescent="0.25">
      <c r="A163" s="39" t="s">
        <v>132</v>
      </c>
      <c r="B163" s="113"/>
      <c r="C163" s="113"/>
      <c r="D163" s="113"/>
      <c r="E163" s="113"/>
      <c r="F163" s="136"/>
      <c r="G163" s="137"/>
      <c r="H163" s="136"/>
      <c r="I163" s="137"/>
      <c r="J163" s="126"/>
      <c r="K163" s="113"/>
      <c r="L163" s="136"/>
      <c r="M163" s="138"/>
      <c r="N163" s="6"/>
      <c r="O163" s="6"/>
      <c r="P163" s="6"/>
      <c r="Q163" s="6"/>
      <c r="R163" s="6"/>
      <c r="S163" s="6"/>
      <c r="X163" s="113"/>
      <c r="Y163" s="113"/>
      <c r="Z163" s="136"/>
      <c r="AA163" s="137"/>
      <c r="AB163" s="136"/>
      <c r="AC163" s="137"/>
      <c r="AD163" s="126"/>
      <c r="AE163" s="113"/>
      <c r="AF163" s="136">
        <v>4</v>
      </c>
      <c r="AG163" s="139">
        <f>AF163/AF202</f>
        <v>2.6298487836949377E-3</v>
      </c>
      <c r="AH163" s="136">
        <v>6</v>
      </c>
      <c r="AI163" s="139">
        <f>AH163/AH202</f>
        <v>4.140786749482402E-3</v>
      </c>
    </row>
    <row r="164" spans="1:35" x14ac:dyDescent="0.25">
      <c r="A164" s="39" t="s">
        <v>133</v>
      </c>
      <c r="B164" s="113"/>
      <c r="C164" s="113"/>
      <c r="D164" s="113"/>
      <c r="E164" s="113"/>
      <c r="F164" s="136"/>
      <c r="G164" s="137"/>
      <c r="H164" s="136"/>
      <c r="I164" s="137"/>
      <c r="J164" s="126"/>
      <c r="K164" s="113"/>
      <c r="L164" s="136">
        <v>2</v>
      </c>
      <c r="M164" s="138"/>
      <c r="N164" s="6"/>
      <c r="O164" s="6"/>
      <c r="P164" s="6"/>
      <c r="Q164" s="6"/>
      <c r="R164" s="6"/>
      <c r="S164" s="6"/>
      <c r="X164" s="113"/>
      <c r="Y164" s="113"/>
      <c r="Z164" s="136"/>
      <c r="AA164" s="137"/>
      <c r="AB164" s="136"/>
      <c r="AC164" s="137"/>
      <c r="AD164" s="126"/>
      <c r="AE164" s="113"/>
      <c r="AF164" s="136">
        <v>4</v>
      </c>
      <c r="AG164" s="139">
        <f>AF164/AF202</f>
        <v>2.6298487836949377E-3</v>
      </c>
      <c r="AH164" s="136">
        <v>0</v>
      </c>
      <c r="AI164" s="139">
        <f>AH164/AH202</f>
        <v>0</v>
      </c>
    </row>
    <row r="165" spans="1:35" x14ac:dyDescent="0.25">
      <c r="A165" s="39" t="s">
        <v>134</v>
      </c>
      <c r="B165" s="113"/>
      <c r="C165" s="113"/>
      <c r="D165" s="113"/>
      <c r="E165" s="113"/>
      <c r="F165" s="136"/>
      <c r="G165" s="137"/>
      <c r="H165" s="136"/>
      <c r="I165" s="137"/>
      <c r="J165" s="126"/>
      <c r="K165" s="113"/>
      <c r="L165" s="136"/>
      <c r="M165" s="138"/>
      <c r="N165" s="6"/>
      <c r="O165" s="6"/>
      <c r="P165" s="6"/>
      <c r="Q165" s="6"/>
      <c r="R165" s="6"/>
      <c r="S165" s="6"/>
      <c r="X165" s="113"/>
      <c r="Y165" s="113"/>
      <c r="Z165" s="136"/>
      <c r="AA165" s="137"/>
      <c r="AB165" s="136"/>
      <c r="AC165" s="137"/>
      <c r="AD165" s="126"/>
      <c r="AE165" s="113"/>
      <c r="AF165" s="136">
        <v>0</v>
      </c>
      <c r="AG165" s="139">
        <v>0</v>
      </c>
      <c r="AH165" s="136">
        <v>0</v>
      </c>
      <c r="AI165" s="139">
        <v>0</v>
      </c>
    </row>
    <row r="166" spans="1:35" x14ac:dyDescent="0.25">
      <c r="A166" s="39" t="s">
        <v>135</v>
      </c>
      <c r="B166" s="113"/>
      <c r="C166" s="113"/>
      <c r="D166" s="113"/>
      <c r="E166" s="113"/>
      <c r="F166" s="136"/>
      <c r="G166" s="137"/>
      <c r="H166" s="136"/>
      <c r="I166" s="137"/>
      <c r="J166" s="126"/>
      <c r="K166" s="113"/>
      <c r="L166" s="136"/>
      <c r="M166" s="138"/>
      <c r="N166" s="6"/>
      <c r="O166" s="6"/>
      <c r="P166" s="6"/>
      <c r="Q166" s="6"/>
      <c r="R166" s="6"/>
      <c r="S166" s="6"/>
      <c r="X166" s="113"/>
      <c r="Y166" s="113"/>
      <c r="Z166" s="136"/>
      <c r="AA166" s="137"/>
      <c r="AB166" s="136"/>
      <c r="AC166" s="137"/>
      <c r="AD166" s="126"/>
      <c r="AE166" s="113"/>
      <c r="AF166" s="136">
        <v>0</v>
      </c>
      <c r="AG166" s="139">
        <v>0</v>
      </c>
      <c r="AH166" s="136">
        <v>0</v>
      </c>
      <c r="AI166" s="139">
        <v>0</v>
      </c>
    </row>
    <row r="167" spans="1:35" x14ac:dyDescent="0.25">
      <c r="A167" s="140" t="s">
        <v>49</v>
      </c>
      <c r="B167" s="141"/>
      <c r="C167" s="141"/>
      <c r="D167" s="141"/>
      <c r="E167" s="141"/>
      <c r="F167" s="142"/>
      <c r="G167" s="143"/>
      <c r="H167" s="142"/>
      <c r="I167" s="143"/>
      <c r="J167" s="144"/>
      <c r="K167" s="141"/>
      <c r="L167" s="145">
        <f>SUM(L163:L166)</f>
        <v>2</v>
      </c>
      <c r="M167" s="146"/>
      <c r="N167" s="6"/>
      <c r="O167" s="6"/>
      <c r="P167" s="6"/>
      <c r="Q167" s="6"/>
      <c r="R167" s="6"/>
      <c r="S167" s="6"/>
      <c r="X167" s="141"/>
      <c r="Y167" s="141"/>
      <c r="Z167" s="142"/>
      <c r="AA167" s="143"/>
      <c r="AB167" s="142"/>
      <c r="AC167" s="143"/>
      <c r="AD167" s="144"/>
      <c r="AE167" s="141"/>
      <c r="AF167" s="145">
        <f>SUM(AF163:AF166)</f>
        <v>8</v>
      </c>
      <c r="AG167" s="147">
        <f>AF167/AF202</f>
        <v>5.2596975673898753E-3</v>
      </c>
      <c r="AH167" s="145">
        <f>SUM(AH163:AH166)</f>
        <v>6</v>
      </c>
      <c r="AI167" s="147">
        <f>AH167/AH202</f>
        <v>4.140786749482402E-3</v>
      </c>
    </row>
    <row r="168" spans="1:35" x14ac:dyDescent="0.25">
      <c r="A168" s="123"/>
      <c r="B168" s="113"/>
      <c r="C168" s="113"/>
      <c r="D168" s="113"/>
      <c r="E168" s="113"/>
      <c r="F168" s="136"/>
      <c r="G168" s="137"/>
      <c r="H168" s="136"/>
      <c r="I168" s="137"/>
      <c r="J168" s="126"/>
      <c r="K168" s="113"/>
      <c r="L168" s="136"/>
      <c r="M168" s="138"/>
      <c r="N168" s="6"/>
      <c r="O168" s="6"/>
      <c r="P168" s="6"/>
      <c r="Q168" s="6"/>
      <c r="R168" s="6"/>
      <c r="S168" s="6"/>
      <c r="X168" s="113"/>
      <c r="Y168" s="113"/>
      <c r="Z168" s="136"/>
      <c r="AA168" s="137"/>
      <c r="AB168" s="136"/>
      <c r="AC168" s="137"/>
      <c r="AD168" s="126"/>
      <c r="AE168" s="113"/>
      <c r="AF168" s="136"/>
      <c r="AG168" s="139"/>
      <c r="AH168" s="136"/>
      <c r="AI168" s="139"/>
    </row>
    <row r="169" spans="1:35" x14ac:dyDescent="0.25">
      <c r="A169" s="123" t="s">
        <v>136</v>
      </c>
      <c r="B169" s="113"/>
      <c r="C169" s="113"/>
      <c r="D169" s="113"/>
      <c r="E169" s="113"/>
      <c r="F169" s="136"/>
      <c r="G169" s="137"/>
      <c r="H169" s="136"/>
      <c r="I169" s="137"/>
      <c r="J169" s="126"/>
      <c r="K169" s="113"/>
      <c r="L169" s="136"/>
      <c r="M169" s="138"/>
      <c r="N169" s="6"/>
      <c r="O169" s="6"/>
      <c r="P169" s="6"/>
      <c r="Q169" s="6"/>
      <c r="R169" s="6"/>
      <c r="S169" s="6"/>
      <c r="X169" s="113"/>
      <c r="Y169" s="113"/>
      <c r="Z169" s="136"/>
      <c r="AA169" s="137"/>
      <c r="AB169" s="136"/>
      <c r="AC169" s="137"/>
      <c r="AD169" s="126"/>
      <c r="AE169" s="113"/>
      <c r="AF169" s="136">
        <v>0</v>
      </c>
      <c r="AG169" s="139">
        <v>0</v>
      </c>
      <c r="AH169" s="136">
        <v>0</v>
      </c>
      <c r="AI169" s="139">
        <v>0</v>
      </c>
    </row>
    <row r="170" spans="1:35" x14ac:dyDescent="0.25">
      <c r="A170" s="123" t="s">
        <v>137</v>
      </c>
      <c r="B170" s="113"/>
      <c r="C170" s="113"/>
      <c r="D170" s="113"/>
      <c r="E170" s="113"/>
      <c r="F170" s="136"/>
      <c r="G170" s="137"/>
      <c r="H170" s="136"/>
      <c r="I170" s="137"/>
      <c r="J170" s="126"/>
      <c r="K170" s="113"/>
      <c r="L170" s="136">
        <v>1</v>
      </c>
      <c r="M170" s="138"/>
      <c r="N170" s="6"/>
      <c r="O170" s="6"/>
      <c r="P170" s="6"/>
      <c r="Q170" s="6"/>
      <c r="R170" s="6"/>
      <c r="S170" s="6"/>
      <c r="X170" s="113"/>
      <c r="Y170" s="113"/>
      <c r="Z170" s="136"/>
      <c r="AA170" s="137"/>
      <c r="AB170" s="136"/>
      <c r="AC170" s="137"/>
      <c r="AD170" s="126"/>
      <c r="AE170" s="113"/>
      <c r="AF170" s="136">
        <v>7</v>
      </c>
      <c r="AG170" s="139">
        <f>AF170/AF202</f>
        <v>4.6022353714661405E-3</v>
      </c>
      <c r="AH170" s="136">
        <v>5</v>
      </c>
      <c r="AI170" s="139">
        <f>AH170/AH202</f>
        <v>3.450655624568668E-3</v>
      </c>
    </row>
    <row r="171" spans="1:35" x14ac:dyDescent="0.25">
      <c r="A171" s="123" t="s">
        <v>138</v>
      </c>
      <c r="B171" s="113"/>
      <c r="C171" s="113"/>
      <c r="D171" s="113"/>
      <c r="E171" s="113"/>
      <c r="F171" s="136"/>
      <c r="G171" s="137"/>
      <c r="H171" s="136"/>
      <c r="I171" s="137"/>
      <c r="J171" s="126"/>
      <c r="K171" s="113"/>
      <c r="L171" s="136">
        <v>1</v>
      </c>
      <c r="M171" s="138"/>
      <c r="N171" s="6"/>
      <c r="O171" s="6"/>
      <c r="P171" s="6"/>
      <c r="Q171" s="6"/>
      <c r="R171" s="6"/>
      <c r="S171" s="6"/>
      <c r="X171" s="113"/>
      <c r="Y171" s="113"/>
      <c r="Z171" s="136"/>
      <c r="AA171" s="137"/>
      <c r="AB171" s="136"/>
      <c r="AC171" s="137"/>
      <c r="AD171" s="126"/>
      <c r="AE171" s="113"/>
      <c r="AF171" s="136">
        <v>3</v>
      </c>
      <c r="AG171" s="139">
        <f>AF171/AF202</f>
        <v>1.9723865877712033E-3</v>
      </c>
      <c r="AH171" s="136">
        <v>1</v>
      </c>
      <c r="AI171" s="139">
        <f>AH171/AH202</f>
        <v>6.9013112491373362E-4</v>
      </c>
    </row>
    <row r="172" spans="1:35" x14ac:dyDescent="0.25">
      <c r="A172" s="123" t="s">
        <v>139</v>
      </c>
      <c r="B172" s="113"/>
      <c r="C172" s="113"/>
      <c r="D172" s="113"/>
      <c r="E172" s="113"/>
      <c r="F172" s="136"/>
      <c r="G172" s="137"/>
      <c r="H172" s="136"/>
      <c r="I172" s="137"/>
      <c r="J172" s="126"/>
      <c r="K172" s="113"/>
      <c r="L172" s="136"/>
      <c r="M172" s="138"/>
      <c r="N172" s="6"/>
      <c r="O172" s="6"/>
      <c r="P172" s="6"/>
      <c r="Q172" s="6"/>
      <c r="R172" s="6"/>
      <c r="S172" s="6"/>
      <c r="X172" s="113"/>
      <c r="Y172" s="113"/>
      <c r="Z172" s="136"/>
      <c r="AA172" s="137"/>
      <c r="AB172" s="136"/>
      <c r="AC172" s="137"/>
      <c r="AD172" s="126"/>
      <c r="AE172" s="113"/>
      <c r="AF172" s="136">
        <v>11</v>
      </c>
      <c r="AG172" s="139">
        <f>AF172/AF202</f>
        <v>7.2320841551610782E-3</v>
      </c>
      <c r="AH172" s="136">
        <v>2</v>
      </c>
      <c r="AI172" s="139">
        <f>AH172/AH202</f>
        <v>1.3802622498274672E-3</v>
      </c>
    </row>
    <row r="173" spans="1:35" x14ac:dyDescent="0.25">
      <c r="A173" s="123" t="s">
        <v>140</v>
      </c>
      <c r="B173" s="113"/>
      <c r="C173" s="113"/>
      <c r="D173" s="113"/>
      <c r="E173" s="113"/>
      <c r="F173" s="136"/>
      <c r="G173" s="137"/>
      <c r="H173" s="136"/>
      <c r="I173" s="137"/>
      <c r="J173" s="126"/>
      <c r="K173" s="113"/>
      <c r="L173" s="136">
        <v>2</v>
      </c>
      <c r="M173" s="138"/>
      <c r="N173" s="6"/>
      <c r="O173" s="6"/>
      <c r="P173" s="6"/>
      <c r="Q173" s="6"/>
      <c r="R173" s="6"/>
      <c r="S173" s="6"/>
      <c r="X173" s="113"/>
      <c r="Y173" s="113"/>
      <c r="Z173" s="136"/>
      <c r="AA173" s="137"/>
      <c r="AB173" s="136"/>
      <c r="AC173" s="137"/>
      <c r="AD173" s="126"/>
      <c r="AE173" s="113"/>
      <c r="AF173" s="136">
        <v>2</v>
      </c>
      <c r="AG173" s="139">
        <f>AF173/AF202</f>
        <v>1.3149243918474688E-3</v>
      </c>
      <c r="AH173" s="136">
        <v>10</v>
      </c>
      <c r="AI173" s="139">
        <f>AH173/AH202</f>
        <v>6.901311249137336E-3</v>
      </c>
    </row>
    <row r="174" spans="1:35" x14ac:dyDescent="0.25">
      <c r="A174" s="140" t="s">
        <v>141</v>
      </c>
      <c r="B174" s="141"/>
      <c r="C174" s="141"/>
      <c r="D174" s="141"/>
      <c r="E174" s="141"/>
      <c r="F174" s="142"/>
      <c r="G174" s="143"/>
      <c r="H174" s="142"/>
      <c r="I174" s="143"/>
      <c r="J174" s="144"/>
      <c r="K174" s="141"/>
      <c r="L174" s="145">
        <f>SUM(L169:L173)</f>
        <v>4</v>
      </c>
      <c r="M174" s="146"/>
      <c r="N174" s="6"/>
      <c r="O174" s="6"/>
      <c r="P174" s="6"/>
      <c r="Q174" s="6"/>
      <c r="R174" s="6"/>
      <c r="S174" s="6"/>
      <c r="X174" s="141"/>
      <c r="Y174" s="141"/>
      <c r="Z174" s="142"/>
      <c r="AA174" s="143"/>
      <c r="AB174" s="142"/>
      <c r="AC174" s="143"/>
      <c r="AD174" s="144"/>
      <c r="AE174" s="141"/>
      <c r="AF174" s="145">
        <f>SUM(AF169:AF173)</f>
        <v>23</v>
      </c>
      <c r="AG174" s="147">
        <f>AF174/AF202</f>
        <v>1.5121630506245891E-2</v>
      </c>
      <c r="AH174" s="145">
        <f>SUM(AH169:AH173)</f>
        <v>18</v>
      </c>
      <c r="AI174" s="147">
        <f>AH174/AH202</f>
        <v>1.2422360248447204E-2</v>
      </c>
    </row>
    <row r="175" spans="1:35" x14ac:dyDescent="0.25">
      <c r="A175" s="123"/>
      <c r="B175" s="113"/>
      <c r="C175" s="113"/>
      <c r="D175" s="113"/>
      <c r="E175" s="113"/>
      <c r="F175" s="136"/>
      <c r="G175" s="137"/>
      <c r="H175" s="136"/>
      <c r="I175" s="137"/>
      <c r="J175" s="126"/>
      <c r="K175" s="113"/>
      <c r="L175" s="136"/>
      <c r="M175" s="138"/>
      <c r="N175" s="6"/>
      <c r="O175" s="6"/>
      <c r="P175" s="6"/>
      <c r="Q175" s="6"/>
      <c r="R175" s="6"/>
      <c r="S175" s="6"/>
      <c r="X175" s="113"/>
      <c r="Y175" s="113"/>
      <c r="Z175" s="136"/>
      <c r="AA175" s="137"/>
      <c r="AB175" s="136"/>
      <c r="AC175" s="137"/>
      <c r="AD175" s="126"/>
      <c r="AE175" s="113"/>
      <c r="AF175" s="136"/>
      <c r="AG175" s="139"/>
      <c r="AH175" s="136"/>
      <c r="AI175" s="139"/>
    </row>
    <row r="176" spans="1:35" x14ac:dyDescent="0.25">
      <c r="A176" s="140" t="s">
        <v>51</v>
      </c>
      <c r="B176" s="141"/>
      <c r="C176" s="141"/>
      <c r="D176" s="141"/>
      <c r="E176" s="141"/>
      <c r="F176" s="142"/>
      <c r="G176" s="143"/>
      <c r="H176" s="142"/>
      <c r="I176" s="143"/>
      <c r="J176" s="144"/>
      <c r="K176" s="141"/>
      <c r="L176" s="145">
        <v>0</v>
      </c>
      <c r="M176" s="146"/>
      <c r="N176" s="6"/>
      <c r="O176" s="6"/>
      <c r="P176" s="6"/>
      <c r="Q176" s="6"/>
      <c r="R176" s="6"/>
      <c r="S176" s="6"/>
      <c r="X176" s="141"/>
      <c r="Y176" s="141"/>
      <c r="Z176" s="142"/>
      <c r="AA176" s="143"/>
      <c r="AB176" s="142"/>
      <c r="AC176" s="143"/>
      <c r="AD176" s="144"/>
      <c r="AE176" s="141"/>
      <c r="AF176" s="145">
        <v>0</v>
      </c>
      <c r="AG176" s="147">
        <v>0</v>
      </c>
      <c r="AH176" s="145">
        <v>3</v>
      </c>
      <c r="AI176" s="147">
        <v>0</v>
      </c>
    </row>
    <row r="177" spans="1:35" ht="15.75" thickBot="1" x14ac:dyDescent="0.3">
      <c r="A177" s="172"/>
      <c r="B177" s="165"/>
      <c r="C177" s="165"/>
      <c r="D177" s="165"/>
      <c r="E177" s="165"/>
      <c r="F177" s="166"/>
      <c r="G177" s="167"/>
      <c r="H177" s="166"/>
      <c r="I177" s="167"/>
      <c r="J177" s="168"/>
      <c r="K177" s="165"/>
      <c r="L177" s="166"/>
      <c r="M177" s="169"/>
      <c r="N177" s="6"/>
      <c r="O177" s="6"/>
      <c r="P177" s="6"/>
      <c r="Q177" s="6"/>
      <c r="R177" s="6"/>
      <c r="S177" s="6"/>
      <c r="X177" s="165"/>
      <c r="Y177" s="165"/>
      <c r="Z177" s="166"/>
      <c r="AA177" s="167"/>
      <c r="AB177" s="166"/>
      <c r="AC177" s="167"/>
      <c r="AD177" s="168"/>
      <c r="AE177" s="165"/>
      <c r="AF177" s="166"/>
      <c r="AG177" s="170"/>
      <c r="AH177" s="166"/>
      <c r="AI177" s="170"/>
    </row>
    <row r="178" spans="1:35" ht="15.75" thickTop="1" x14ac:dyDescent="0.25">
      <c r="A178" s="148" t="s">
        <v>142</v>
      </c>
      <c r="B178" s="113"/>
      <c r="C178" s="113"/>
      <c r="D178" s="113"/>
      <c r="E178" s="113"/>
      <c r="F178" s="136"/>
      <c r="G178" s="137"/>
      <c r="H178" s="136"/>
      <c r="I178" s="137"/>
      <c r="J178" s="126"/>
      <c r="K178" s="113"/>
      <c r="L178" s="136">
        <v>4</v>
      </c>
      <c r="M178" s="138"/>
      <c r="N178" s="6"/>
      <c r="O178" s="6"/>
      <c r="P178" s="6"/>
      <c r="Q178" s="6"/>
      <c r="R178" s="6"/>
      <c r="S178" s="6"/>
      <c r="X178" s="113"/>
      <c r="Y178" s="113"/>
      <c r="Z178" s="136"/>
      <c r="AA178" s="137"/>
      <c r="AB178" s="136"/>
      <c r="AC178" s="137"/>
      <c r="AD178" s="126"/>
      <c r="AE178" s="113"/>
      <c r="AF178" s="136">
        <v>24</v>
      </c>
      <c r="AG178" s="139">
        <f>AF178/AF202</f>
        <v>1.5779092702169626E-2</v>
      </c>
      <c r="AH178" s="136">
        <v>28</v>
      </c>
      <c r="AI178" s="139">
        <f>AH178/AH202</f>
        <v>1.932367149758454E-2</v>
      </c>
    </row>
    <row r="179" spans="1:35" x14ac:dyDescent="0.25">
      <c r="A179" s="148" t="s">
        <v>143</v>
      </c>
      <c r="B179" s="113"/>
      <c r="C179" s="113"/>
      <c r="D179" s="113"/>
      <c r="E179" s="113"/>
      <c r="F179" s="136"/>
      <c r="G179" s="137"/>
      <c r="H179" s="136"/>
      <c r="I179" s="137"/>
      <c r="J179" s="126"/>
      <c r="K179" s="113"/>
      <c r="L179" s="136">
        <v>3</v>
      </c>
      <c r="M179" s="138"/>
      <c r="N179" s="6"/>
      <c r="O179" s="6"/>
      <c r="P179" s="6"/>
      <c r="Q179" s="6"/>
      <c r="R179" s="6"/>
      <c r="S179" s="6"/>
      <c r="X179" s="113"/>
      <c r="Y179" s="113"/>
      <c r="Z179" s="136"/>
      <c r="AA179" s="137"/>
      <c r="AB179" s="136"/>
      <c r="AC179" s="137"/>
      <c r="AD179" s="126"/>
      <c r="AE179" s="113"/>
      <c r="AF179" s="136">
        <v>3</v>
      </c>
      <c r="AG179" s="139">
        <f>AF179/AF202</f>
        <v>1.9723865877712033E-3</v>
      </c>
      <c r="AH179" s="136">
        <v>1</v>
      </c>
      <c r="AI179" s="139">
        <f>AH179/AH202</f>
        <v>6.9013112491373362E-4</v>
      </c>
    </row>
    <row r="180" spans="1:35" x14ac:dyDescent="0.25">
      <c r="A180" s="150" t="s">
        <v>144</v>
      </c>
      <c r="B180" s="141"/>
      <c r="C180" s="141"/>
      <c r="D180" s="141"/>
      <c r="E180" s="141"/>
      <c r="F180" s="142"/>
      <c r="G180" s="143"/>
      <c r="H180" s="142"/>
      <c r="I180" s="143"/>
      <c r="J180" s="144"/>
      <c r="K180" s="141"/>
      <c r="L180" s="145">
        <f>SUM(L178:L179)</f>
        <v>7</v>
      </c>
      <c r="M180" s="146"/>
      <c r="N180" s="6"/>
      <c r="O180" s="6"/>
      <c r="P180" s="6"/>
      <c r="Q180" s="6"/>
      <c r="R180" s="6"/>
      <c r="S180" s="6"/>
      <c r="X180" s="141"/>
      <c r="Y180" s="141"/>
      <c r="Z180" s="142"/>
      <c r="AA180" s="143"/>
      <c r="AB180" s="142"/>
      <c r="AC180" s="143"/>
      <c r="AD180" s="144"/>
      <c r="AE180" s="141"/>
      <c r="AF180" s="145">
        <f>SUM(AF178:AF179)</f>
        <v>27</v>
      </c>
      <c r="AG180" s="147">
        <f>AF180/AF202</f>
        <v>1.7751479289940829E-2</v>
      </c>
      <c r="AH180" s="145">
        <f>SUM(AH178:AH179)</f>
        <v>29</v>
      </c>
      <c r="AI180" s="147">
        <f>AH180/AH202</f>
        <v>2.0013802622498276E-2</v>
      </c>
    </row>
    <row r="181" spans="1:35" x14ac:dyDescent="0.25">
      <c r="A181" s="123"/>
      <c r="B181" s="113"/>
      <c r="C181" s="113"/>
      <c r="D181" s="113"/>
      <c r="E181" s="113"/>
      <c r="F181" s="136"/>
      <c r="G181" s="137"/>
      <c r="H181" s="136"/>
      <c r="I181" s="137"/>
      <c r="J181" s="126"/>
      <c r="K181" s="113"/>
      <c r="L181" s="136"/>
      <c r="M181" s="138"/>
      <c r="N181" s="6"/>
      <c r="O181" s="6"/>
      <c r="P181" s="6"/>
      <c r="Q181" s="6"/>
      <c r="R181" s="6"/>
      <c r="S181" s="6"/>
      <c r="X181" s="113"/>
      <c r="Y181" s="113"/>
      <c r="Z181" s="136"/>
      <c r="AA181" s="137"/>
      <c r="AB181" s="136"/>
      <c r="AC181" s="137"/>
      <c r="AD181" s="126"/>
      <c r="AE181" s="113"/>
      <c r="AF181" s="136"/>
      <c r="AG181" s="139"/>
      <c r="AH181" s="136"/>
      <c r="AI181" s="139"/>
    </row>
    <row r="182" spans="1:35" x14ac:dyDescent="0.25">
      <c r="A182" s="39" t="s">
        <v>145</v>
      </c>
      <c r="B182" s="113"/>
      <c r="C182" s="113"/>
      <c r="D182" s="113"/>
      <c r="E182" s="113"/>
      <c r="F182" s="136"/>
      <c r="G182" s="137"/>
      <c r="H182" s="136"/>
      <c r="I182" s="137"/>
      <c r="J182" s="126"/>
      <c r="K182" s="113"/>
      <c r="L182" s="136">
        <v>3</v>
      </c>
      <c r="M182" s="138"/>
      <c r="N182" s="6"/>
      <c r="O182" s="6"/>
      <c r="P182" s="6"/>
      <c r="Q182" s="6"/>
      <c r="R182" s="6"/>
      <c r="S182" s="6"/>
      <c r="X182" s="113"/>
      <c r="Y182" s="113"/>
      <c r="Z182" s="136"/>
      <c r="AA182" s="137"/>
      <c r="AB182" s="136"/>
      <c r="AC182" s="137"/>
      <c r="AD182" s="126"/>
      <c r="AE182" s="113"/>
      <c r="AF182" s="136">
        <v>13</v>
      </c>
      <c r="AG182" s="139">
        <f>AF182/AF202</f>
        <v>8.5470085470085479E-3</v>
      </c>
      <c r="AH182" s="136">
        <v>13</v>
      </c>
      <c r="AI182" s="139">
        <f>AH182/AH202</f>
        <v>8.9717046238785361E-3</v>
      </c>
    </row>
    <row r="183" spans="1:35" x14ac:dyDescent="0.25">
      <c r="A183" s="173" t="s">
        <v>146</v>
      </c>
      <c r="B183" s="113"/>
      <c r="C183" s="113"/>
      <c r="D183" s="113"/>
      <c r="E183" s="113"/>
      <c r="F183" s="136"/>
      <c r="G183" s="137"/>
      <c r="H183" s="136"/>
      <c r="I183" s="137"/>
      <c r="J183" s="126"/>
      <c r="K183" s="113"/>
      <c r="L183" s="136">
        <v>6</v>
      </c>
      <c r="M183" s="138"/>
      <c r="N183" s="6"/>
      <c r="O183" s="6"/>
      <c r="P183" s="6"/>
      <c r="Q183" s="6"/>
      <c r="R183" s="6"/>
      <c r="S183" s="6"/>
      <c r="X183" s="113"/>
      <c r="Y183" s="113"/>
      <c r="Z183" s="136"/>
      <c r="AA183" s="137"/>
      <c r="AB183" s="136"/>
      <c r="AC183" s="137"/>
      <c r="AD183" s="126"/>
      <c r="AE183" s="113"/>
      <c r="AF183" s="136">
        <v>37</v>
      </c>
      <c r="AG183" s="139">
        <f>AF183/AF202</f>
        <v>2.4326101249178174E-2</v>
      </c>
      <c r="AH183" s="136">
        <v>36</v>
      </c>
      <c r="AI183" s="139">
        <f>AH183/AH202</f>
        <v>2.4844720496894408E-2</v>
      </c>
    </row>
    <row r="184" spans="1:35" x14ac:dyDescent="0.25">
      <c r="A184" s="140" t="s">
        <v>36</v>
      </c>
      <c r="B184" s="141"/>
      <c r="C184" s="141"/>
      <c r="D184" s="141"/>
      <c r="E184" s="141"/>
      <c r="F184" s="142"/>
      <c r="G184" s="143"/>
      <c r="H184" s="142"/>
      <c r="I184" s="143"/>
      <c r="J184" s="144"/>
      <c r="K184" s="141"/>
      <c r="L184" s="145">
        <f>SUM(L182:L183)</f>
        <v>9</v>
      </c>
      <c r="M184" s="146"/>
      <c r="N184" s="6"/>
      <c r="O184" s="6"/>
      <c r="P184" s="6"/>
      <c r="Q184" s="6"/>
      <c r="R184" s="6"/>
      <c r="S184" s="6"/>
      <c r="X184" s="141"/>
      <c r="Y184" s="141"/>
      <c r="Z184" s="142"/>
      <c r="AA184" s="143"/>
      <c r="AB184" s="142"/>
      <c r="AC184" s="143"/>
      <c r="AD184" s="144"/>
      <c r="AE184" s="141"/>
      <c r="AF184" s="145">
        <f>SUM(AF182:AF183)</f>
        <v>50</v>
      </c>
      <c r="AG184" s="147">
        <f>AF184/AF202</f>
        <v>3.2873109796186718E-2</v>
      </c>
      <c r="AH184" s="145">
        <f>SUM(AH182:AH183)</f>
        <v>49</v>
      </c>
      <c r="AI184" s="147">
        <f>AH184/AH202</f>
        <v>3.3816425120772944E-2</v>
      </c>
    </row>
    <row r="185" spans="1:35" x14ac:dyDescent="0.25">
      <c r="A185" s="123"/>
      <c r="B185" s="113"/>
      <c r="C185" s="113"/>
      <c r="D185" s="113"/>
      <c r="E185" s="113"/>
      <c r="F185" s="136"/>
      <c r="G185" s="137"/>
      <c r="H185" s="136"/>
      <c r="I185" s="137"/>
      <c r="J185" s="126"/>
      <c r="K185" s="113"/>
      <c r="L185" s="136"/>
      <c r="M185" s="138"/>
      <c r="N185" s="6"/>
      <c r="O185" s="6"/>
      <c r="P185" s="6"/>
      <c r="Q185" s="6"/>
      <c r="R185" s="6"/>
      <c r="S185" s="6"/>
      <c r="X185" s="113"/>
      <c r="Y185" s="113"/>
      <c r="Z185" s="136"/>
      <c r="AA185" s="137"/>
      <c r="AB185" s="136"/>
      <c r="AC185" s="137"/>
      <c r="AD185" s="126"/>
      <c r="AE185" s="113"/>
      <c r="AF185" s="136"/>
      <c r="AG185" s="139"/>
      <c r="AH185" s="136"/>
      <c r="AI185" s="139"/>
    </row>
    <row r="186" spans="1:35" x14ac:dyDescent="0.25">
      <c r="A186" s="140" t="s">
        <v>54</v>
      </c>
      <c r="B186" s="141"/>
      <c r="C186" s="141"/>
      <c r="D186" s="141"/>
      <c r="E186" s="141"/>
      <c r="F186" s="142"/>
      <c r="G186" s="143"/>
      <c r="H186" s="142"/>
      <c r="I186" s="143"/>
      <c r="J186" s="144"/>
      <c r="K186" s="141"/>
      <c r="L186" s="145">
        <v>10</v>
      </c>
      <c r="M186" s="146"/>
      <c r="N186" s="6"/>
      <c r="O186" s="6"/>
      <c r="P186" s="6"/>
      <c r="Q186" s="6"/>
      <c r="R186" s="6"/>
      <c r="S186" s="6"/>
      <c r="X186" s="141"/>
      <c r="Y186" s="141"/>
      <c r="Z186" s="142"/>
      <c r="AA186" s="143"/>
      <c r="AB186" s="142"/>
      <c r="AC186" s="143"/>
      <c r="AD186" s="144"/>
      <c r="AE186" s="141"/>
      <c r="AF186" s="145">
        <v>19</v>
      </c>
      <c r="AG186" s="147">
        <f>AF186/AF202</f>
        <v>1.2491781722550954E-2</v>
      </c>
      <c r="AH186" s="145">
        <v>9</v>
      </c>
      <c r="AI186" s="147">
        <f>AH186/AH202</f>
        <v>6.2111801242236021E-3</v>
      </c>
    </row>
    <row r="187" spans="1:35" x14ac:dyDescent="0.25">
      <c r="A187" s="123"/>
      <c r="B187" s="113"/>
      <c r="C187" s="113"/>
      <c r="D187" s="113"/>
      <c r="E187" s="113"/>
      <c r="F187" s="136"/>
      <c r="G187" s="137"/>
      <c r="H187" s="136"/>
      <c r="I187" s="137"/>
      <c r="J187" s="126"/>
      <c r="K187" s="113"/>
      <c r="L187" s="136"/>
      <c r="M187" s="138"/>
      <c r="N187" s="6"/>
      <c r="O187" s="6"/>
      <c r="P187" s="6"/>
      <c r="Q187" s="6"/>
      <c r="R187" s="6"/>
      <c r="S187" s="6"/>
      <c r="X187" s="113"/>
      <c r="Y187" s="113"/>
      <c r="Z187" s="136"/>
      <c r="AA187" s="137"/>
      <c r="AB187" s="136"/>
      <c r="AC187" s="137"/>
      <c r="AD187" s="126"/>
      <c r="AE187" s="113"/>
      <c r="AF187" s="136"/>
      <c r="AG187" s="139"/>
      <c r="AH187" s="136"/>
      <c r="AI187" s="139"/>
    </row>
    <row r="188" spans="1:35" x14ac:dyDescent="0.25">
      <c r="A188" s="140" t="s">
        <v>56</v>
      </c>
      <c r="B188" s="141"/>
      <c r="C188" s="141"/>
      <c r="D188" s="141"/>
      <c r="E188" s="141"/>
      <c r="F188" s="142"/>
      <c r="G188" s="143"/>
      <c r="H188" s="142"/>
      <c r="I188" s="143"/>
      <c r="J188" s="144"/>
      <c r="K188" s="141"/>
      <c r="L188" s="145">
        <v>2</v>
      </c>
      <c r="M188" s="146"/>
      <c r="N188" s="6"/>
      <c r="O188" s="6"/>
      <c r="P188" s="6"/>
      <c r="Q188" s="6"/>
      <c r="R188" s="6"/>
      <c r="S188" s="6"/>
      <c r="X188" s="141"/>
      <c r="Y188" s="141"/>
      <c r="Z188" s="142"/>
      <c r="AA188" s="143"/>
      <c r="AB188" s="142"/>
      <c r="AC188" s="143"/>
      <c r="AD188" s="144"/>
      <c r="AE188" s="141"/>
      <c r="AF188" s="145">
        <v>8</v>
      </c>
      <c r="AG188" s="147">
        <f>AF188/AF202</f>
        <v>5.2596975673898753E-3</v>
      </c>
      <c r="AH188" s="145">
        <v>9</v>
      </c>
      <c r="AI188" s="147">
        <f>AH188/AH202</f>
        <v>6.2111801242236021E-3</v>
      </c>
    </row>
    <row r="189" spans="1:35" x14ac:dyDescent="0.25">
      <c r="A189" s="123"/>
      <c r="B189" s="113"/>
      <c r="C189" s="113"/>
      <c r="D189" s="113"/>
      <c r="E189" s="113"/>
      <c r="F189" s="136"/>
      <c r="G189" s="137"/>
      <c r="H189" s="136"/>
      <c r="I189" s="137"/>
      <c r="J189" s="126"/>
      <c r="K189" s="113"/>
      <c r="L189" s="136"/>
      <c r="M189" s="138"/>
      <c r="N189" s="6"/>
      <c r="O189" s="6"/>
      <c r="P189" s="6"/>
      <c r="Q189" s="6"/>
      <c r="R189" s="6"/>
      <c r="S189" s="6"/>
      <c r="X189" s="113"/>
      <c r="Y189" s="113"/>
      <c r="Z189" s="136"/>
      <c r="AA189" s="137"/>
      <c r="AB189" s="136"/>
      <c r="AC189" s="137"/>
      <c r="AD189" s="126"/>
      <c r="AE189" s="113"/>
      <c r="AF189" s="136"/>
      <c r="AG189" s="139"/>
      <c r="AH189" s="136"/>
      <c r="AI189" s="139"/>
    </row>
    <row r="190" spans="1:35" x14ac:dyDescent="0.25">
      <c r="A190" s="140" t="s">
        <v>57</v>
      </c>
      <c r="B190" s="141"/>
      <c r="C190" s="141"/>
      <c r="D190" s="141"/>
      <c r="E190" s="141"/>
      <c r="F190" s="142"/>
      <c r="G190" s="143"/>
      <c r="H190" s="142"/>
      <c r="I190" s="143"/>
      <c r="J190" s="144"/>
      <c r="K190" s="141"/>
      <c r="L190" s="145">
        <v>1</v>
      </c>
      <c r="M190" s="146"/>
      <c r="N190" s="6"/>
      <c r="O190" s="6"/>
      <c r="P190" s="6"/>
      <c r="Q190" s="6"/>
      <c r="R190" s="6"/>
      <c r="S190" s="6"/>
      <c r="X190" s="141"/>
      <c r="Y190" s="141"/>
      <c r="Z190" s="142"/>
      <c r="AA190" s="143"/>
      <c r="AB190" s="142"/>
      <c r="AC190" s="143"/>
      <c r="AD190" s="144"/>
      <c r="AE190" s="141"/>
      <c r="AF190" s="145">
        <v>2</v>
      </c>
      <c r="AG190" s="147">
        <f>AF190/AF202</f>
        <v>1.3149243918474688E-3</v>
      </c>
      <c r="AH190" s="145">
        <v>7</v>
      </c>
      <c r="AI190" s="147">
        <f>AH190/AH202</f>
        <v>4.830917874396135E-3</v>
      </c>
    </row>
    <row r="191" spans="1:35" ht="15.75" thickBot="1" x14ac:dyDescent="0.3">
      <c r="A191" s="174"/>
      <c r="B191" s="175"/>
      <c r="C191" s="165"/>
      <c r="D191" s="165"/>
      <c r="E191" s="165"/>
      <c r="F191" s="166"/>
      <c r="G191" s="167"/>
      <c r="H191" s="166"/>
      <c r="I191" s="167"/>
      <c r="J191" s="168"/>
      <c r="K191" s="165"/>
      <c r="L191" s="166"/>
      <c r="M191" s="169"/>
      <c r="N191" s="6"/>
      <c r="O191" s="6"/>
      <c r="P191" s="6"/>
      <c r="Q191" s="6"/>
      <c r="R191" s="6"/>
      <c r="S191" s="6"/>
      <c r="X191" s="165"/>
      <c r="Y191" s="165"/>
      <c r="Z191" s="166"/>
      <c r="AA191" s="167"/>
      <c r="AB191" s="166"/>
      <c r="AC191" s="167"/>
      <c r="AD191" s="168"/>
      <c r="AE191" s="165"/>
      <c r="AF191" s="166"/>
      <c r="AG191" s="170"/>
      <c r="AH191" s="166"/>
      <c r="AI191" s="170"/>
    </row>
    <row r="192" spans="1:35" ht="15.75" thickTop="1" x14ac:dyDescent="0.25">
      <c r="A192" s="123"/>
      <c r="B192" s="113"/>
      <c r="C192" s="113"/>
      <c r="D192" s="113"/>
      <c r="E192" s="113"/>
      <c r="F192" s="136"/>
      <c r="G192" s="137"/>
      <c r="H192" s="136"/>
      <c r="I192" s="137"/>
      <c r="J192" s="126"/>
      <c r="K192" s="113"/>
      <c r="L192" s="136"/>
      <c r="M192" s="138"/>
      <c r="N192" s="6"/>
      <c r="O192" s="6"/>
      <c r="P192" s="6"/>
      <c r="Q192" s="6"/>
      <c r="R192" s="6"/>
      <c r="S192" s="6"/>
      <c r="X192" s="113"/>
      <c r="Y192" s="113"/>
      <c r="Z192" s="136"/>
      <c r="AA192" s="137"/>
      <c r="AB192" s="136"/>
      <c r="AC192" s="137"/>
      <c r="AD192" s="126"/>
      <c r="AE192" s="113"/>
      <c r="AF192" s="136"/>
      <c r="AG192" s="139"/>
      <c r="AH192" s="136"/>
      <c r="AI192" s="139"/>
    </row>
    <row r="193" spans="1:35" x14ac:dyDescent="0.25">
      <c r="A193" s="140" t="s">
        <v>58</v>
      </c>
      <c r="B193" s="141"/>
      <c r="C193" s="141"/>
      <c r="D193" s="141"/>
      <c r="E193" s="141"/>
      <c r="F193" s="142"/>
      <c r="G193" s="143"/>
      <c r="H193" s="142"/>
      <c r="I193" s="143"/>
      <c r="J193" s="144"/>
      <c r="K193" s="141"/>
      <c r="L193" s="145">
        <v>0</v>
      </c>
      <c r="M193" s="146"/>
      <c r="N193" s="6"/>
      <c r="O193" s="6"/>
      <c r="P193" s="6"/>
      <c r="Q193" s="6"/>
      <c r="R193" s="6"/>
      <c r="S193" s="6"/>
      <c r="X193" s="141"/>
      <c r="Y193" s="141"/>
      <c r="Z193" s="142"/>
      <c r="AA193" s="143"/>
      <c r="AB193" s="142"/>
      <c r="AC193" s="143"/>
      <c r="AD193" s="144"/>
      <c r="AE193" s="141"/>
      <c r="AF193" s="145">
        <v>0</v>
      </c>
      <c r="AG193" s="176">
        <v>0</v>
      </c>
      <c r="AH193" s="145">
        <v>0</v>
      </c>
      <c r="AI193" s="147">
        <v>0</v>
      </c>
    </row>
    <row r="194" spans="1:35" x14ac:dyDescent="0.25">
      <c r="A194" s="123"/>
      <c r="B194" s="113"/>
      <c r="C194" s="113"/>
      <c r="D194" s="113"/>
      <c r="E194" s="113"/>
      <c r="F194" s="136"/>
      <c r="G194" s="137"/>
      <c r="H194" s="136"/>
      <c r="I194" s="137"/>
      <c r="J194" s="126"/>
      <c r="K194" s="113"/>
      <c r="L194" s="136"/>
      <c r="M194" s="138"/>
      <c r="N194" s="6"/>
      <c r="O194" s="6"/>
      <c r="P194" s="6"/>
      <c r="Q194" s="6"/>
      <c r="R194" s="6"/>
      <c r="S194" s="6"/>
      <c r="X194" s="113"/>
      <c r="Y194" s="113"/>
      <c r="Z194" s="136"/>
      <c r="AA194" s="137"/>
      <c r="AB194" s="136"/>
      <c r="AC194" s="137"/>
      <c r="AD194" s="126"/>
      <c r="AE194" s="113"/>
      <c r="AF194" s="136"/>
      <c r="AG194" s="139"/>
      <c r="AH194" s="136"/>
      <c r="AI194" s="139"/>
    </row>
    <row r="195" spans="1:35" x14ac:dyDescent="0.25">
      <c r="A195" s="177" t="s">
        <v>61</v>
      </c>
      <c r="B195" s="178"/>
      <c r="C195" s="178"/>
      <c r="D195" s="178"/>
      <c r="E195" s="178"/>
      <c r="F195" s="179"/>
      <c r="G195" s="180"/>
      <c r="H195" s="179"/>
      <c r="I195" s="180"/>
      <c r="J195" s="181"/>
      <c r="K195" s="178"/>
      <c r="L195" s="182"/>
      <c r="M195" s="183"/>
      <c r="N195" s="6"/>
      <c r="O195" s="6"/>
      <c r="P195" s="6"/>
      <c r="Q195" s="6"/>
      <c r="R195" s="6"/>
      <c r="S195" s="6"/>
      <c r="X195" s="178"/>
      <c r="Y195" s="178"/>
      <c r="Z195" s="179"/>
      <c r="AA195" s="180"/>
      <c r="AB195" s="179"/>
      <c r="AC195" s="180"/>
      <c r="AD195" s="181"/>
      <c r="AE195" s="178"/>
      <c r="AF195" s="182"/>
      <c r="AG195" s="184"/>
      <c r="AH195" s="182"/>
      <c r="AI195" s="184"/>
    </row>
    <row r="196" spans="1:35" x14ac:dyDescent="0.25">
      <c r="A196" s="151" t="s">
        <v>147</v>
      </c>
      <c r="B196" s="113"/>
      <c r="C196" s="113"/>
      <c r="D196" s="113"/>
      <c r="E196" s="113"/>
      <c r="F196" s="136"/>
      <c r="G196" s="137"/>
      <c r="H196" s="136"/>
      <c r="I196" s="137"/>
      <c r="J196" s="126"/>
      <c r="K196" s="113"/>
      <c r="L196" s="136">
        <v>3</v>
      </c>
      <c r="M196" s="138"/>
      <c r="N196" s="6"/>
      <c r="O196" s="6"/>
      <c r="P196" s="6"/>
      <c r="Q196" s="6"/>
      <c r="R196" s="6"/>
      <c r="S196" s="6"/>
      <c r="X196" s="113"/>
      <c r="Y196" s="113"/>
      <c r="Z196" s="136"/>
      <c r="AA196" s="137"/>
      <c r="AB196" s="136"/>
      <c r="AC196" s="137"/>
      <c r="AD196" s="126"/>
      <c r="AE196" s="113"/>
      <c r="AF196" s="136">
        <v>9</v>
      </c>
      <c r="AG196" s="139">
        <f>AF196/AF202</f>
        <v>5.9171597633136093E-3</v>
      </c>
      <c r="AH196" s="136">
        <v>9</v>
      </c>
      <c r="AI196" s="139">
        <f>AH196/AH202</f>
        <v>6.2111801242236021E-3</v>
      </c>
    </row>
    <row r="197" spans="1:35" x14ac:dyDescent="0.25">
      <c r="A197" s="185" t="s">
        <v>148</v>
      </c>
      <c r="B197" s="113"/>
      <c r="C197" s="113"/>
      <c r="D197" s="136"/>
      <c r="E197" s="113"/>
      <c r="F197" s="136"/>
      <c r="G197" s="137"/>
      <c r="H197" s="136"/>
      <c r="I197" s="137"/>
      <c r="J197" s="126"/>
      <c r="K197" s="113"/>
      <c r="L197" s="136">
        <v>2</v>
      </c>
      <c r="M197" s="138"/>
      <c r="N197" s="6"/>
      <c r="O197" s="6"/>
      <c r="P197" s="6"/>
      <c r="Q197" s="6"/>
      <c r="R197" s="6"/>
      <c r="S197" s="6"/>
      <c r="X197" s="136"/>
      <c r="Y197" s="113"/>
      <c r="Z197" s="136"/>
      <c r="AA197" s="137"/>
      <c r="AB197" s="136"/>
      <c r="AC197" s="137"/>
      <c r="AD197" s="126"/>
      <c r="AE197" s="113"/>
      <c r="AF197" s="136">
        <v>1</v>
      </c>
      <c r="AG197" s="139">
        <f>AF197/AF202</f>
        <v>6.5746219592373442E-4</v>
      </c>
      <c r="AH197" s="136">
        <v>1</v>
      </c>
      <c r="AI197" s="139">
        <f>AH197/AH202</f>
        <v>6.9013112491373362E-4</v>
      </c>
    </row>
    <row r="198" spans="1:35" ht="15.75" thickBot="1" x14ac:dyDescent="0.3">
      <c r="A198" s="186" t="s">
        <v>149</v>
      </c>
      <c r="B198" s="187"/>
      <c r="C198" s="187"/>
      <c r="D198" s="188"/>
      <c r="E198" s="187"/>
      <c r="F198" s="188"/>
      <c r="G198" s="189"/>
      <c r="H198" s="188"/>
      <c r="I198" s="189"/>
      <c r="J198" s="190"/>
      <c r="K198" s="187"/>
      <c r="L198" s="191">
        <f>SUM(L196:L197)</f>
        <v>5</v>
      </c>
      <c r="M198" s="192"/>
      <c r="N198" s="6"/>
      <c r="O198" s="6"/>
      <c r="P198" s="6"/>
      <c r="Q198" s="6"/>
      <c r="R198" s="6"/>
      <c r="S198" s="6"/>
      <c r="X198" s="142"/>
      <c r="Y198" s="193"/>
      <c r="Z198" s="194"/>
      <c r="AA198" s="195"/>
      <c r="AB198" s="194"/>
      <c r="AC198" s="195"/>
      <c r="AD198" s="196"/>
      <c r="AE198" s="193"/>
      <c r="AF198" s="197">
        <f>SUM(AF196:AF197)</f>
        <v>10</v>
      </c>
      <c r="AG198" s="198">
        <f>AF198/AF202</f>
        <v>6.5746219592373442E-3</v>
      </c>
      <c r="AH198" s="197">
        <f>SUM(AH196:AH197)</f>
        <v>10</v>
      </c>
      <c r="AI198" s="198">
        <f>AH198/AH202</f>
        <v>6.901311249137336E-3</v>
      </c>
    </row>
    <row r="199" spans="1:35" ht="16.5" thickTop="1" thickBot="1" x14ac:dyDescent="0.3">
      <c r="A199" s="199" t="s">
        <v>150</v>
      </c>
      <c r="B199" s="113"/>
      <c r="C199" s="113"/>
      <c r="D199" s="193"/>
      <c r="E199" s="193"/>
      <c r="F199" s="194"/>
      <c r="G199" s="195"/>
      <c r="H199" s="194"/>
      <c r="I199" s="195"/>
      <c r="J199" s="200"/>
      <c r="K199" s="195"/>
      <c r="L199" s="197">
        <f>SUM(L198,L193,L190,L188,L186,L184,L180,L176,L174,L167,L161,L159,L157,L152,L146,L141,L135,L133,L128,L126,L122,L103,L90,L88,L83,L81,L77,L72,L70,L67)</f>
        <v>343</v>
      </c>
      <c r="M199" s="201"/>
      <c r="N199" s="6"/>
      <c r="O199" s="6"/>
      <c r="P199" s="6"/>
      <c r="Q199" s="6"/>
      <c r="R199" s="6"/>
      <c r="S199" s="6"/>
      <c r="X199" s="202"/>
      <c r="Y199" s="193"/>
      <c r="Z199" s="194"/>
      <c r="AA199" s="195"/>
      <c r="AB199" s="194"/>
      <c r="AC199" s="195"/>
      <c r="AD199" s="200"/>
      <c r="AE199" s="195"/>
      <c r="AF199" s="197"/>
      <c r="AG199" s="203"/>
      <c r="AH199" s="197"/>
      <c r="AI199" s="203"/>
    </row>
    <row r="200" spans="1:35" ht="15.75" thickTop="1" x14ac:dyDescent="0.25">
      <c r="A200" s="204" t="s">
        <v>151</v>
      </c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6"/>
      <c r="U200" s="206"/>
      <c r="V200" s="206"/>
      <c r="W200" s="206"/>
      <c r="X200" s="156"/>
      <c r="Y200" s="207"/>
      <c r="Z200" s="156"/>
      <c r="AA200" s="207"/>
      <c r="AB200" s="156"/>
      <c r="AC200" s="207"/>
      <c r="AD200" s="159"/>
      <c r="AE200" s="207"/>
      <c r="AF200" s="156">
        <v>123</v>
      </c>
      <c r="AG200" s="208">
        <f>AF200/AF202</f>
        <v>8.0867850098619326E-2</v>
      </c>
      <c r="AH200" s="156">
        <v>123</v>
      </c>
      <c r="AI200" s="161">
        <f>AH200/AH202</f>
        <v>8.4886128364389232E-2</v>
      </c>
    </row>
    <row r="201" spans="1:35" x14ac:dyDescent="0.25">
      <c r="A201" s="204" t="s">
        <v>152</v>
      </c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6"/>
      <c r="U201" s="206"/>
      <c r="V201" s="206"/>
      <c r="W201" s="206"/>
      <c r="X201" s="156"/>
      <c r="Y201" s="158"/>
      <c r="Z201" s="156"/>
      <c r="AA201" s="158"/>
      <c r="AB201" s="156"/>
      <c r="AC201" s="158"/>
      <c r="AD201" s="159"/>
      <c r="AE201" s="158"/>
      <c r="AF201" s="156">
        <v>63</v>
      </c>
      <c r="AG201" s="160">
        <f>AF201/AF202</f>
        <v>4.142011834319527E-2</v>
      </c>
      <c r="AH201" s="156">
        <v>71</v>
      </c>
      <c r="AI201" s="161">
        <f>AH201/AH202</f>
        <v>4.8999309868875088E-2</v>
      </c>
    </row>
    <row r="202" spans="1:35" ht="15.75" thickBot="1" x14ac:dyDescent="0.3">
      <c r="A202" s="209" t="s">
        <v>153</v>
      </c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1"/>
      <c r="U202" s="211"/>
      <c r="V202" s="211"/>
      <c r="W202" s="211"/>
      <c r="X202" s="187"/>
      <c r="Y202" s="189"/>
      <c r="Z202" s="187"/>
      <c r="AA202" s="189"/>
      <c r="AB202" s="187"/>
      <c r="AC202" s="189"/>
      <c r="AD202" s="190"/>
      <c r="AE202" s="189"/>
      <c r="AF202" s="212">
        <f>SUM(AF67,AF70,AF72,AF77,AF81,AF83,AF88,AF90,AF103,AF122,AF126,AF128,AF133,AF135,AF141,AF146,AF152,AF157,AF159,AF161,AF167,AF174,AF180,AF184,AF186,AF188,AF190,AF198,AF200,AF201)</f>
        <v>1521</v>
      </c>
      <c r="AG202" s="213"/>
      <c r="AH202" s="212">
        <f>SUM(AH67,AH70,AH72,AH77,AH81,AH83,AH88,AH90,AH103,AH122,AH126,AH128,AH133,AH135,AH141,AH146,AH152,AH157,AH159,AH161,AH167,AH174,AH180,AH184,AH186,AH188,AH190,AH198,AH200,AH201, AH176)</f>
        <v>1449</v>
      </c>
      <c r="AI202" s="214"/>
    </row>
    <row r="203" spans="1:35" ht="15.75" thickTop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X203" s="113"/>
      <c r="Y203" s="113"/>
      <c r="Z203" s="113"/>
      <c r="AA203" s="113"/>
      <c r="AB203" s="113"/>
      <c r="AC203" s="113"/>
      <c r="AD203" s="126"/>
      <c r="AE203" s="113"/>
      <c r="AF203" s="113"/>
      <c r="AG203" s="113"/>
    </row>
    <row r="204" spans="1:3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X204" s="113"/>
      <c r="Y204" s="113"/>
      <c r="Z204" s="113"/>
      <c r="AA204" s="113"/>
      <c r="AB204" s="113"/>
      <c r="AC204" s="113"/>
      <c r="AD204" s="126"/>
      <c r="AE204" s="113"/>
      <c r="AF204" s="113"/>
      <c r="AG204" s="113"/>
    </row>
    <row r="205" spans="1:3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X205" s="113"/>
      <c r="Y205" s="113"/>
      <c r="Z205" s="113"/>
      <c r="AA205" s="113"/>
      <c r="AB205" s="113"/>
      <c r="AC205" s="113"/>
      <c r="AD205" s="126"/>
      <c r="AE205" s="113"/>
      <c r="AF205" s="113"/>
      <c r="AG205" s="113"/>
    </row>
    <row r="206" spans="1:3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X206" s="113"/>
      <c r="Y206" s="113"/>
      <c r="Z206" s="113"/>
      <c r="AA206" s="113"/>
      <c r="AB206" s="113"/>
      <c r="AC206" s="113"/>
      <c r="AD206" s="126"/>
      <c r="AE206" s="113"/>
      <c r="AF206" s="113"/>
      <c r="AG206" s="113"/>
    </row>
    <row r="207" spans="1:3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X207" s="113"/>
      <c r="Y207" s="113"/>
      <c r="Z207" s="113"/>
      <c r="AA207" s="113"/>
      <c r="AB207" s="113"/>
      <c r="AC207" s="113"/>
      <c r="AD207" s="126"/>
      <c r="AE207" s="113"/>
      <c r="AF207" s="113"/>
      <c r="AG207" s="113"/>
    </row>
    <row r="208" spans="1:3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X208" s="113"/>
      <c r="Y208" s="113"/>
      <c r="Z208" s="113"/>
      <c r="AA208" s="113"/>
      <c r="AB208" s="113"/>
      <c r="AC208" s="113"/>
      <c r="AD208" s="126"/>
      <c r="AE208" s="113"/>
      <c r="AF208" s="113"/>
      <c r="AG208" s="113"/>
    </row>
    <row r="209" spans="1:3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X209" s="113"/>
      <c r="Y209" s="113"/>
      <c r="Z209" s="113"/>
      <c r="AA209" s="113"/>
      <c r="AB209" s="113"/>
      <c r="AC209" s="113"/>
      <c r="AD209" s="126"/>
      <c r="AE209" s="113"/>
      <c r="AF209" s="113"/>
      <c r="AG209" s="113"/>
    </row>
    <row r="210" spans="1:3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X210" s="113"/>
      <c r="Y210" s="113"/>
      <c r="Z210" s="113"/>
      <c r="AA210" s="113"/>
      <c r="AB210" s="113"/>
      <c r="AC210" s="113"/>
      <c r="AD210" s="126"/>
      <c r="AE210" s="113"/>
      <c r="AF210" s="113"/>
      <c r="AG210" s="113"/>
    </row>
    <row r="211" spans="1:3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X211" s="113"/>
      <c r="Y211" s="113"/>
      <c r="Z211" s="113"/>
      <c r="AA211" s="113"/>
      <c r="AB211" s="113"/>
      <c r="AC211" s="113"/>
      <c r="AD211" s="126"/>
      <c r="AE211" s="113"/>
      <c r="AF211" s="113"/>
      <c r="AG211" s="113"/>
    </row>
    <row r="212" spans="1:3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X212" s="113"/>
      <c r="Y212" s="113"/>
      <c r="Z212" s="113"/>
      <c r="AA212" s="113"/>
      <c r="AB212" s="113"/>
      <c r="AC212" s="113"/>
      <c r="AD212" s="126"/>
      <c r="AE212" s="113"/>
      <c r="AF212" s="113"/>
      <c r="AG212" s="113"/>
    </row>
    <row r="213" spans="1:3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X213" s="113"/>
      <c r="Y213" s="113"/>
      <c r="Z213" s="113"/>
      <c r="AA213" s="113"/>
      <c r="AB213" s="113"/>
      <c r="AC213" s="113"/>
      <c r="AD213" s="126"/>
      <c r="AE213" s="113"/>
      <c r="AF213" s="113"/>
      <c r="AG213" s="113"/>
    </row>
    <row r="214" spans="1:3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X214" s="113"/>
      <c r="Y214" s="113"/>
      <c r="Z214" s="113"/>
      <c r="AA214" s="113"/>
      <c r="AB214" s="113"/>
      <c r="AC214" s="113"/>
      <c r="AD214" s="126"/>
      <c r="AE214" s="113"/>
      <c r="AF214" s="113"/>
      <c r="AG214" s="113"/>
    </row>
    <row r="215" spans="1:3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X215" s="113"/>
      <c r="Y215" s="113"/>
      <c r="Z215" s="113"/>
      <c r="AA215" s="113"/>
      <c r="AB215" s="113"/>
      <c r="AC215" s="113"/>
      <c r="AD215" s="126"/>
      <c r="AE215" s="113"/>
      <c r="AF215" s="113"/>
      <c r="AG215" s="113"/>
    </row>
    <row r="216" spans="1:3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X216" s="113"/>
      <c r="Y216" s="113"/>
      <c r="Z216" s="113"/>
      <c r="AA216" s="113"/>
      <c r="AB216" s="113"/>
      <c r="AC216" s="113"/>
      <c r="AD216" s="126"/>
      <c r="AE216" s="113"/>
      <c r="AF216" s="113"/>
      <c r="AG216" s="113"/>
    </row>
    <row r="217" spans="1:3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X217" s="113"/>
      <c r="Y217" s="113"/>
      <c r="Z217" s="113"/>
      <c r="AA217" s="113"/>
      <c r="AB217" s="113"/>
      <c r="AC217" s="113"/>
      <c r="AD217" s="126"/>
      <c r="AE217" s="113"/>
      <c r="AF217" s="113"/>
      <c r="AG217" s="113"/>
    </row>
    <row r="218" spans="1:3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X218" s="113"/>
      <c r="Y218" s="113"/>
      <c r="Z218" s="113"/>
      <c r="AA218" s="113"/>
      <c r="AB218" s="113"/>
      <c r="AC218" s="113"/>
      <c r="AD218" s="126"/>
      <c r="AE218" s="113"/>
      <c r="AF218" s="113"/>
      <c r="AG218" s="113"/>
    </row>
    <row r="219" spans="1:3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X219" s="113"/>
      <c r="Y219" s="113"/>
      <c r="Z219" s="113"/>
      <c r="AA219" s="113"/>
      <c r="AB219" s="113"/>
      <c r="AC219" s="113"/>
      <c r="AD219" s="126"/>
      <c r="AE219" s="113"/>
      <c r="AF219" s="113"/>
      <c r="AG219" s="113"/>
    </row>
    <row r="220" spans="1:3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X220" s="113"/>
      <c r="Y220" s="113"/>
      <c r="Z220" s="113"/>
      <c r="AA220" s="113"/>
      <c r="AB220" s="113"/>
      <c r="AC220" s="113"/>
      <c r="AD220" s="126"/>
      <c r="AE220" s="113"/>
      <c r="AF220" s="113"/>
      <c r="AG220" s="113"/>
    </row>
    <row r="221" spans="1:3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X221" s="113"/>
      <c r="Y221" s="113"/>
      <c r="Z221" s="113"/>
      <c r="AA221" s="113"/>
      <c r="AB221" s="113"/>
      <c r="AC221" s="113"/>
      <c r="AD221" s="126"/>
      <c r="AE221" s="113"/>
      <c r="AF221" s="113"/>
      <c r="AG221" s="113"/>
    </row>
    <row r="222" spans="1:3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X222" s="113"/>
      <c r="Y222" s="113"/>
      <c r="Z222" s="113"/>
      <c r="AA222" s="113"/>
      <c r="AB222" s="113"/>
      <c r="AC222" s="113"/>
      <c r="AD222" s="126"/>
      <c r="AE222" s="113"/>
      <c r="AF222" s="113"/>
      <c r="AG222" s="113"/>
    </row>
    <row r="223" spans="1:3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X223" s="113"/>
      <c r="Y223" s="113"/>
      <c r="Z223" s="113"/>
      <c r="AA223" s="113"/>
      <c r="AB223" s="113"/>
      <c r="AC223" s="113"/>
      <c r="AD223" s="126"/>
      <c r="AE223" s="113"/>
      <c r="AF223" s="113"/>
      <c r="AG223" s="113"/>
    </row>
    <row r="224" spans="1:3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X224" s="113"/>
      <c r="Y224" s="113"/>
      <c r="Z224" s="113"/>
      <c r="AA224" s="113"/>
      <c r="AB224" s="113"/>
      <c r="AC224" s="113"/>
      <c r="AD224" s="126"/>
      <c r="AE224" s="113"/>
      <c r="AF224" s="113"/>
      <c r="AG224" s="113"/>
    </row>
    <row r="225" spans="1:3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X225" s="113"/>
      <c r="Y225" s="113"/>
      <c r="Z225" s="113"/>
      <c r="AA225" s="113"/>
      <c r="AB225" s="113"/>
      <c r="AC225" s="113"/>
      <c r="AD225" s="126"/>
      <c r="AE225" s="113"/>
      <c r="AF225" s="113"/>
      <c r="AG225" s="113"/>
    </row>
    <row r="226" spans="1:3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X226" s="113"/>
      <c r="Y226" s="113"/>
      <c r="Z226" s="113"/>
      <c r="AA226" s="113"/>
      <c r="AB226" s="113"/>
      <c r="AC226" s="113"/>
      <c r="AD226" s="126"/>
      <c r="AE226" s="113"/>
      <c r="AF226" s="113"/>
      <c r="AG226" s="113"/>
    </row>
    <row r="227" spans="1:3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X227" s="113"/>
      <c r="Y227" s="113"/>
      <c r="Z227" s="113"/>
      <c r="AA227" s="113"/>
      <c r="AB227" s="113"/>
      <c r="AC227" s="113"/>
      <c r="AD227" s="126"/>
      <c r="AE227" s="113"/>
      <c r="AF227" s="113"/>
      <c r="AG227" s="113"/>
    </row>
    <row r="228" spans="1:3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X228" s="113"/>
      <c r="Y228" s="113"/>
      <c r="Z228" s="113"/>
      <c r="AA228" s="113"/>
      <c r="AB228" s="113"/>
      <c r="AC228" s="113"/>
      <c r="AD228" s="126"/>
      <c r="AE228" s="113"/>
      <c r="AF228" s="113"/>
      <c r="AG228" s="113"/>
    </row>
    <row r="229" spans="1:3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X229" s="113"/>
      <c r="Y229" s="113"/>
      <c r="Z229" s="113"/>
      <c r="AA229" s="113"/>
      <c r="AB229" s="113"/>
      <c r="AC229" s="113"/>
      <c r="AD229" s="126"/>
      <c r="AE229" s="113"/>
      <c r="AF229" s="113"/>
      <c r="AG229" s="113"/>
    </row>
    <row r="230" spans="1:3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X230" s="113"/>
      <c r="Y230" s="113"/>
      <c r="Z230" s="113"/>
      <c r="AA230" s="113"/>
      <c r="AB230" s="113"/>
      <c r="AC230" s="113"/>
      <c r="AD230" s="126"/>
      <c r="AE230" s="113"/>
      <c r="AF230" s="113"/>
      <c r="AG230" s="113"/>
    </row>
    <row r="231" spans="1:3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X231" s="113"/>
      <c r="Y231" s="113"/>
      <c r="Z231" s="113"/>
      <c r="AA231" s="113"/>
      <c r="AB231" s="113"/>
      <c r="AC231" s="113"/>
      <c r="AD231" s="126"/>
      <c r="AE231" s="113"/>
      <c r="AF231" s="113"/>
      <c r="AG231" s="113"/>
    </row>
    <row r="232" spans="1:3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X232" s="113"/>
      <c r="Y232" s="113"/>
      <c r="Z232" s="113"/>
      <c r="AA232" s="113"/>
      <c r="AB232" s="113"/>
      <c r="AC232" s="113"/>
      <c r="AD232" s="126"/>
      <c r="AE232" s="113"/>
      <c r="AF232" s="113"/>
      <c r="AG232" s="113"/>
    </row>
    <row r="233" spans="1:3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X233" s="113"/>
      <c r="Y233" s="113"/>
      <c r="Z233" s="113"/>
      <c r="AA233" s="113"/>
      <c r="AB233" s="113"/>
      <c r="AC233" s="113"/>
      <c r="AD233" s="126"/>
      <c r="AE233" s="113"/>
      <c r="AF233" s="113"/>
      <c r="AG233" s="113"/>
    </row>
    <row r="234" spans="1:3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X234" s="113"/>
      <c r="Y234" s="113"/>
      <c r="Z234" s="113"/>
      <c r="AA234" s="113"/>
      <c r="AB234" s="113"/>
      <c r="AC234" s="113"/>
      <c r="AD234" s="126"/>
      <c r="AE234" s="113"/>
      <c r="AF234" s="113"/>
      <c r="AG234" s="113"/>
    </row>
    <row r="235" spans="1:3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X235" s="113"/>
      <c r="Y235" s="113"/>
      <c r="Z235" s="113"/>
      <c r="AA235" s="113"/>
      <c r="AB235" s="113"/>
      <c r="AC235" s="113"/>
      <c r="AD235" s="126"/>
      <c r="AE235" s="113"/>
      <c r="AF235" s="113"/>
      <c r="AG235" s="113"/>
    </row>
    <row r="236" spans="1:3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X236" s="113"/>
      <c r="Y236" s="113"/>
      <c r="Z236" s="113"/>
      <c r="AA236" s="113"/>
      <c r="AB236" s="113"/>
      <c r="AC236" s="113"/>
      <c r="AD236" s="126"/>
      <c r="AE236" s="113"/>
      <c r="AF236" s="113"/>
      <c r="AG236" s="113"/>
    </row>
    <row r="237" spans="1:3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X237" s="113"/>
      <c r="Y237" s="113"/>
      <c r="Z237" s="113"/>
      <c r="AA237" s="113"/>
      <c r="AB237" s="113"/>
      <c r="AC237" s="113"/>
      <c r="AD237" s="126"/>
      <c r="AE237" s="113"/>
      <c r="AF237" s="113"/>
      <c r="AG237" s="113"/>
    </row>
    <row r="238" spans="1:3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X238" s="113"/>
      <c r="Y238" s="113"/>
      <c r="Z238" s="113"/>
      <c r="AA238" s="113"/>
      <c r="AB238" s="113"/>
      <c r="AC238" s="113"/>
      <c r="AD238" s="126"/>
      <c r="AE238" s="113"/>
      <c r="AF238" s="113"/>
      <c r="AG238" s="113"/>
    </row>
    <row r="239" spans="1:3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X239" s="113"/>
      <c r="Y239" s="113"/>
      <c r="Z239" s="113"/>
      <c r="AA239" s="113"/>
      <c r="AB239" s="113"/>
      <c r="AC239" s="113"/>
      <c r="AD239" s="126"/>
      <c r="AE239" s="113"/>
      <c r="AF239" s="113"/>
      <c r="AG239" s="113"/>
    </row>
    <row r="240" spans="1:3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X240" s="113"/>
      <c r="Y240" s="113"/>
      <c r="Z240" s="113"/>
      <c r="AA240" s="113"/>
      <c r="AB240" s="113"/>
      <c r="AC240" s="113"/>
      <c r="AD240" s="126"/>
      <c r="AE240" s="113"/>
      <c r="AF240" s="113"/>
      <c r="AG240" s="113"/>
    </row>
    <row r="241" spans="1:3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X241" s="113"/>
      <c r="Y241" s="113"/>
      <c r="Z241" s="113"/>
      <c r="AA241" s="113"/>
      <c r="AB241" s="113"/>
      <c r="AC241" s="113"/>
      <c r="AD241" s="126"/>
      <c r="AE241" s="113"/>
      <c r="AF241" s="113"/>
      <c r="AG241" s="113"/>
    </row>
    <row r="242" spans="1:3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X242" s="113"/>
      <c r="Y242" s="113"/>
      <c r="Z242" s="113"/>
      <c r="AA242" s="113"/>
      <c r="AB242" s="113"/>
      <c r="AC242" s="113"/>
      <c r="AD242" s="126"/>
      <c r="AE242" s="113"/>
      <c r="AF242" s="113"/>
      <c r="AG242" s="113"/>
    </row>
    <row r="243" spans="1:3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X243" s="113"/>
      <c r="Y243" s="113"/>
      <c r="Z243" s="113"/>
      <c r="AA243" s="113"/>
      <c r="AB243" s="113"/>
      <c r="AC243" s="113"/>
      <c r="AD243" s="126"/>
      <c r="AE243" s="113"/>
      <c r="AF243" s="113"/>
      <c r="AG243" s="113"/>
    </row>
    <row r="244" spans="1:3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X244" s="113"/>
      <c r="Y244" s="113"/>
      <c r="Z244" s="113"/>
      <c r="AA244" s="113"/>
      <c r="AB244" s="113"/>
      <c r="AC244" s="113"/>
      <c r="AD244" s="126"/>
      <c r="AE244" s="113"/>
      <c r="AF244" s="113"/>
      <c r="AG244" s="113"/>
    </row>
    <row r="245" spans="1:3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X245" s="113"/>
      <c r="Y245" s="113"/>
      <c r="Z245" s="113"/>
      <c r="AA245" s="113"/>
      <c r="AB245" s="113"/>
      <c r="AC245" s="113"/>
      <c r="AD245" s="126"/>
      <c r="AE245" s="113"/>
      <c r="AF245" s="113"/>
      <c r="AG245" s="113"/>
    </row>
    <row r="246" spans="1:3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X246" s="113"/>
      <c r="Y246" s="113"/>
      <c r="Z246" s="113"/>
      <c r="AA246" s="113"/>
      <c r="AB246" s="113"/>
      <c r="AC246" s="113"/>
      <c r="AD246" s="126"/>
      <c r="AE246" s="113"/>
      <c r="AF246" s="113"/>
      <c r="AG246" s="113"/>
    </row>
    <row r="247" spans="1:3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X247" s="113"/>
      <c r="Y247" s="113"/>
      <c r="Z247" s="113"/>
      <c r="AA247" s="113"/>
      <c r="AB247" s="113"/>
      <c r="AC247" s="113"/>
      <c r="AD247" s="126"/>
      <c r="AE247" s="113"/>
      <c r="AF247" s="113"/>
      <c r="AG247" s="113"/>
    </row>
    <row r="248" spans="1:3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X248" s="113"/>
      <c r="Y248" s="113"/>
      <c r="Z248" s="113"/>
      <c r="AA248" s="113"/>
      <c r="AB248" s="113"/>
      <c r="AC248" s="113"/>
      <c r="AD248" s="126"/>
      <c r="AE248" s="113"/>
      <c r="AF248" s="113"/>
      <c r="AG248" s="113"/>
    </row>
    <row r="249" spans="1:3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X249" s="113"/>
      <c r="Y249" s="113"/>
      <c r="Z249" s="113"/>
      <c r="AA249" s="113"/>
      <c r="AB249" s="113"/>
      <c r="AC249" s="113"/>
      <c r="AD249" s="126"/>
      <c r="AE249" s="113"/>
      <c r="AF249" s="113"/>
      <c r="AG249" s="113"/>
    </row>
    <row r="250" spans="1:3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X250" s="113"/>
      <c r="Y250" s="113"/>
      <c r="Z250" s="113"/>
      <c r="AA250" s="113"/>
      <c r="AB250" s="113"/>
      <c r="AC250" s="113"/>
      <c r="AD250" s="126"/>
      <c r="AE250" s="113"/>
      <c r="AF250" s="113"/>
      <c r="AG250" s="113"/>
    </row>
    <row r="251" spans="1:3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X251" s="113"/>
      <c r="Y251" s="113"/>
      <c r="Z251" s="113"/>
      <c r="AA251" s="113"/>
      <c r="AB251" s="113"/>
      <c r="AC251" s="113"/>
      <c r="AD251" s="126"/>
      <c r="AE251" s="113"/>
      <c r="AF251" s="113"/>
      <c r="AG251" s="113"/>
    </row>
    <row r="252" spans="1:3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X252" s="113"/>
      <c r="Y252" s="113"/>
      <c r="Z252" s="113"/>
      <c r="AA252" s="113"/>
      <c r="AB252" s="113"/>
      <c r="AC252" s="113"/>
      <c r="AD252" s="126"/>
      <c r="AE252" s="113"/>
      <c r="AF252" s="113"/>
      <c r="AG252" s="113"/>
    </row>
    <row r="253" spans="1:3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X253" s="113"/>
      <c r="Y253" s="113"/>
      <c r="Z253" s="113"/>
      <c r="AA253" s="113"/>
      <c r="AB253" s="113"/>
      <c r="AC253" s="113"/>
      <c r="AD253" s="126"/>
      <c r="AE253" s="113"/>
      <c r="AF253" s="113"/>
      <c r="AG253" s="113"/>
    </row>
    <row r="254" spans="1:3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X254" s="113"/>
      <c r="Y254" s="113"/>
      <c r="Z254" s="113"/>
      <c r="AA254" s="113"/>
      <c r="AB254" s="113"/>
      <c r="AC254" s="113"/>
      <c r="AD254" s="126"/>
      <c r="AE254" s="113"/>
      <c r="AF254" s="113"/>
      <c r="AG254" s="113"/>
    </row>
    <row r="255" spans="1:3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X255" s="113"/>
      <c r="Y255" s="113"/>
      <c r="Z255" s="113"/>
      <c r="AA255" s="113"/>
      <c r="AB255" s="113"/>
      <c r="AC255" s="113"/>
      <c r="AD255" s="126"/>
      <c r="AE255" s="113"/>
      <c r="AF255" s="113"/>
      <c r="AG255" s="113"/>
    </row>
    <row r="256" spans="1:3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X256" s="113"/>
      <c r="Y256" s="113"/>
      <c r="Z256" s="113"/>
      <c r="AA256" s="113"/>
      <c r="AB256" s="113"/>
      <c r="AC256" s="113"/>
      <c r="AD256" s="126"/>
      <c r="AE256" s="113"/>
      <c r="AF256" s="113"/>
      <c r="AG256" s="113"/>
    </row>
    <row r="257" spans="1:3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X257" s="113"/>
      <c r="Y257" s="113"/>
      <c r="Z257" s="113"/>
      <c r="AA257" s="113"/>
      <c r="AB257" s="113"/>
      <c r="AC257" s="113"/>
      <c r="AD257" s="126"/>
      <c r="AE257" s="113"/>
      <c r="AF257" s="113"/>
      <c r="AG257" s="113"/>
    </row>
    <row r="258" spans="1:3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X258" s="113"/>
      <c r="Y258" s="113"/>
      <c r="Z258" s="113"/>
      <c r="AA258" s="113"/>
      <c r="AB258" s="113"/>
      <c r="AC258" s="113"/>
      <c r="AD258" s="126"/>
      <c r="AE258" s="113"/>
      <c r="AF258" s="113"/>
      <c r="AG258" s="113"/>
    </row>
    <row r="259" spans="1:3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X259" s="113"/>
      <c r="Y259" s="113"/>
      <c r="Z259" s="113"/>
      <c r="AA259" s="113"/>
      <c r="AB259" s="113"/>
      <c r="AC259" s="113"/>
      <c r="AD259" s="126"/>
      <c r="AE259" s="113"/>
      <c r="AF259" s="113"/>
      <c r="AG259" s="113"/>
    </row>
    <row r="260" spans="1:3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X260" s="113"/>
      <c r="Y260" s="113"/>
      <c r="Z260" s="113"/>
      <c r="AA260" s="113"/>
      <c r="AB260" s="113"/>
      <c r="AC260" s="113"/>
      <c r="AD260" s="126"/>
      <c r="AE260" s="113"/>
      <c r="AF260" s="113"/>
      <c r="AG260" s="113"/>
    </row>
    <row r="261" spans="1:3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X261" s="113"/>
      <c r="Y261" s="113"/>
      <c r="Z261" s="113"/>
      <c r="AA261" s="113"/>
      <c r="AB261" s="113"/>
      <c r="AC261" s="113"/>
      <c r="AD261" s="126"/>
      <c r="AE261" s="113"/>
      <c r="AF261" s="113"/>
      <c r="AG261" s="113"/>
    </row>
    <row r="262" spans="1:3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X262" s="113"/>
      <c r="Y262" s="113"/>
      <c r="Z262" s="113"/>
      <c r="AA262" s="113"/>
      <c r="AB262" s="113"/>
      <c r="AC262" s="113"/>
      <c r="AD262" s="126"/>
      <c r="AE262" s="113"/>
      <c r="AF262" s="113"/>
      <c r="AG262" s="113"/>
    </row>
    <row r="263" spans="1:3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X263" s="113"/>
      <c r="Y263" s="113"/>
      <c r="Z263" s="113"/>
      <c r="AA263" s="113"/>
      <c r="AB263" s="113"/>
      <c r="AC263" s="113"/>
      <c r="AD263" s="126"/>
      <c r="AE263" s="113"/>
      <c r="AF263" s="113"/>
      <c r="AG263" s="113"/>
    </row>
    <row r="264" spans="1:3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X264" s="113"/>
      <c r="Y264" s="113"/>
      <c r="Z264" s="113"/>
      <c r="AA264" s="113"/>
      <c r="AB264" s="113"/>
      <c r="AC264" s="113"/>
      <c r="AD264" s="126"/>
      <c r="AE264" s="113"/>
      <c r="AF264" s="113"/>
      <c r="AG264" s="113"/>
    </row>
    <row r="265" spans="1:3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X265" s="113"/>
      <c r="Y265" s="113"/>
      <c r="Z265" s="113"/>
      <c r="AA265" s="113"/>
      <c r="AB265" s="113"/>
      <c r="AC265" s="113"/>
      <c r="AD265" s="126"/>
      <c r="AE265" s="113"/>
      <c r="AF265" s="113"/>
      <c r="AG265" s="113"/>
    </row>
    <row r="266" spans="1:3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X266" s="113"/>
      <c r="Y266" s="113"/>
      <c r="Z266" s="113"/>
      <c r="AA266" s="113"/>
      <c r="AB266" s="113"/>
      <c r="AC266" s="113"/>
      <c r="AD266" s="126"/>
      <c r="AE266" s="113"/>
      <c r="AF266" s="113"/>
      <c r="AG266" s="113"/>
    </row>
    <row r="267" spans="1:3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X267" s="113"/>
      <c r="Y267" s="113"/>
      <c r="Z267" s="113"/>
      <c r="AA267" s="113"/>
      <c r="AB267" s="113"/>
      <c r="AC267" s="113"/>
      <c r="AD267" s="126"/>
      <c r="AE267" s="113"/>
      <c r="AF267" s="113"/>
      <c r="AG267" s="113"/>
    </row>
    <row r="268" spans="1:3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X268" s="113"/>
      <c r="Y268" s="113"/>
      <c r="Z268" s="113"/>
      <c r="AA268" s="113"/>
      <c r="AB268" s="113"/>
      <c r="AC268" s="113"/>
      <c r="AD268" s="126"/>
      <c r="AE268" s="113"/>
      <c r="AF268" s="113"/>
      <c r="AG268" s="113"/>
    </row>
    <row r="269" spans="1:3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X269" s="113"/>
      <c r="Y269" s="113"/>
      <c r="Z269" s="113"/>
      <c r="AA269" s="113"/>
      <c r="AB269" s="113"/>
      <c r="AC269" s="113"/>
      <c r="AD269" s="126"/>
      <c r="AE269" s="113"/>
      <c r="AF269" s="113"/>
      <c r="AG269" s="113"/>
    </row>
    <row r="270" spans="1:3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X270" s="113"/>
      <c r="Y270" s="113"/>
      <c r="Z270" s="113"/>
      <c r="AA270" s="113"/>
      <c r="AB270" s="113"/>
      <c r="AC270" s="113"/>
      <c r="AD270" s="126"/>
      <c r="AE270" s="113"/>
      <c r="AF270" s="113"/>
      <c r="AG270" s="113"/>
    </row>
    <row r="271" spans="1:3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X271" s="113"/>
      <c r="Y271" s="113"/>
      <c r="Z271" s="113"/>
      <c r="AA271" s="113"/>
      <c r="AB271" s="113"/>
      <c r="AC271" s="113"/>
      <c r="AD271" s="126"/>
      <c r="AE271" s="113"/>
      <c r="AF271" s="113"/>
      <c r="AG271" s="113"/>
    </row>
    <row r="272" spans="1:3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X272" s="113"/>
      <c r="Y272" s="113"/>
      <c r="Z272" s="113"/>
      <c r="AA272" s="113"/>
      <c r="AB272" s="113"/>
      <c r="AC272" s="113"/>
      <c r="AD272" s="126"/>
      <c r="AE272" s="113"/>
      <c r="AF272" s="113"/>
      <c r="AG272" s="113"/>
    </row>
    <row r="273" spans="1:3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X273" s="113"/>
      <c r="Y273" s="113"/>
      <c r="Z273" s="113"/>
      <c r="AA273" s="113"/>
      <c r="AB273" s="113"/>
      <c r="AC273" s="113"/>
      <c r="AD273" s="126"/>
      <c r="AE273" s="113"/>
      <c r="AF273" s="113"/>
      <c r="AG273" s="113"/>
    </row>
    <row r="274" spans="1:3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X274" s="113"/>
      <c r="Y274" s="113"/>
      <c r="Z274" s="113"/>
      <c r="AA274" s="113"/>
      <c r="AB274" s="113"/>
      <c r="AC274" s="113"/>
      <c r="AD274" s="126"/>
      <c r="AE274" s="113"/>
      <c r="AF274" s="113"/>
      <c r="AG274" s="113"/>
    </row>
    <row r="275" spans="1:3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X275" s="113"/>
      <c r="Y275" s="113"/>
      <c r="Z275" s="113"/>
      <c r="AA275" s="113"/>
      <c r="AB275" s="113"/>
      <c r="AC275" s="113"/>
      <c r="AD275" s="126"/>
      <c r="AE275" s="113"/>
      <c r="AF275" s="113"/>
      <c r="AG275" s="113"/>
    </row>
    <row r="276" spans="1:3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X276" s="113"/>
      <c r="Y276" s="113"/>
      <c r="Z276" s="113"/>
      <c r="AA276" s="113"/>
      <c r="AB276" s="113"/>
      <c r="AC276" s="113"/>
      <c r="AD276" s="126"/>
      <c r="AE276" s="113"/>
      <c r="AF276" s="113"/>
      <c r="AG276" s="113"/>
    </row>
    <row r="277" spans="1:3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X277" s="113"/>
      <c r="Y277" s="113"/>
      <c r="Z277" s="113"/>
      <c r="AA277" s="113"/>
      <c r="AB277" s="113"/>
      <c r="AC277" s="113"/>
      <c r="AD277" s="126"/>
      <c r="AE277" s="113"/>
      <c r="AF277" s="113"/>
      <c r="AG277" s="113"/>
    </row>
    <row r="278" spans="1:3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X278" s="113"/>
      <c r="Y278" s="113"/>
      <c r="Z278" s="113"/>
      <c r="AA278" s="113"/>
      <c r="AB278" s="113"/>
      <c r="AC278" s="113"/>
      <c r="AD278" s="126"/>
      <c r="AE278" s="113"/>
      <c r="AF278" s="113"/>
      <c r="AG278" s="113"/>
    </row>
    <row r="279" spans="1:3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X279" s="113"/>
      <c r="Y279" s="113"/>
      <c r="Z279" s="113"/>
      <c r="AA279" s="113"/>
      <c r="AB279" s="113"/>
      <c r="AC279" s="113"/>
      <c r="AD279" s="126"/>
      <c r="AE279" s="113"/>
      <c r="AF279" s="113"/>
      <c r="AG279" s="113"/>
    </row>
    <row r="280" spans="1:3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X280" s="113"/>
      <c r="Y280" s="113"/>
      <c r="Z280" s="113"/>
      <c r="AA280" s="113"/>
      <c r="AB280" s="113"/>
      <c r="AC280" s="113"/>
      <c r="AD280" s="126"/>
      <c r="AE280" s="113"/>
      <c r="AF280" s="113"/>
      <c r="AG280" s="113"/>
    </row>
    <row r="281" spans="1:3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X281" s="113"/>
      <c r="Y281" s="113"/>
      <c r="Z281" s="113"/>
      <c r="AA281" s="113"/>
      <c r="AB281" s="113"/>
      <c r="AC281" s="113"/>
      <c r="AD281" s="126"/>
      <c r="AE281" s="113"/>
      <c r="AF281" s="113"/>
      <c r="AG281" s="113"/>
    </row>
    <row r="282" spans="1:3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X282" s="113"/>
      <c r="Y282" s="113"/>
      <c r="Z282" s="113"/>
      <c r="AA282" s="113"/>
      <c r="AB282" s="113"/>
      <c r="AC282" s="113"/>
      <c r="AD282" s="126"/>
      <c r="AE282" s="113"/>
      <c r="AF282" s="113"/>
      <c r="AG282" s="113"/>
    </row>
    <row r="283" spans="1:3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X283" s="113"/>
      <c r="Y283" s="113"/>
      <c r="Z283" s="113"/>
      <c r="AA283" s="113"/>
      <c r="AB283" s="113"/>
      <c r="AC283" s="113"/>
      <c r="AD283" s="126"/>
      <c r="AE283" s="113"/>
      <c r="AF283" s="113"/>
      <c r="AG283" s="113"/>
    </row>
    <row r="284" spans="1:3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X284" s="113"/>
      <c r="Y284" s="113"/>
      <c r="Z284" s="113"/>
      <c r="AA284" s="113"/>
      <c r="AB284" s="113"/>
      <c r="AC284" s="113"/>
      <c r="AD284" s="126"/>
      <c r="AE284" s="113"/>
      <c r="AF284" s="113"/>
      <c r="AG284" s="113"/>
    </row>
    <row r="285" spans="1:3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X285" s="113"/>
      <c r="Y285" s="113"/>
      <c r="Z285" s="113"/>
      <c r="AA285" s="113"/>
      <c r="AB285" s="113"/>
      <c r="AC285" s="113"/>
      <c r="AD285" s="126"/>
      <c r="AE285" s="113"/>
      <c r="AF285" s="113"/>
      <c r="AG285" s="113"/>
    </row>
    <row r="286" spans="1:3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X286" s="113"/>
      <c r="Y286" s="113"/>
      <c r="Z286" s="113"/>
      <c r="AA286" s="113"/>
      <c r="AB286" s="113"/>
      <c r="AC286" s="113"/>
      <c r="AD286" s="126"/>
      <c r="AE286" s="113"/>
      <c r="AF286" s="113"/>
      <c r="AG286" s="113"/>
    </row>
    <row r="287" spans="1:3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X287" s="113"/>
      <c r="Y287" s="113"/>
      <c r="Z287" s="113"/>
      <c r="AA287" s="113"/>
      <c r="AB287" s="113"/>
      <c r="AC287" s="113"/>
      <c r="AD287" s="126"/>
      <c r="AE287" s="113"/>
      <c r="AF287" s="113"/>
      <c r="AG287" s="113"/>
    </row>
    <row r="288" spans="1:3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X288" s="113"/>
      <c r="Y288" s="113"/>
      <c r="Z288" s="113"/>
      <c r="AA288" s="113"/>
      <c r="AB288" s="113"/>
      <c r="AC288" s="113"/>
      <c r="AD288" s="126"/>
      <c r="AE288" s="113"/>
      <c r="AF288" s="113"/>
      <c r="AG288" s="113"/>
    </row>
    <row r="289" spans="1:3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X289" s="113"/>
      <c r="Y289" s="113"/>
      <c r="Z289" s="113"/>
      <c r="AA289" s="113"/>
      <c r="AB289" s="113"/>
      <c r="AC289" s="113"/>
      <c r="AD289" s="126"/>
      <c r="AE289" s="113"/>
      <c r="AF289" s="113"/>
      <c r="AG289" s="113"/>
    </row>
    <row r="290" spans="1:3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X290" s="113"/>
      <c r="Y290" s="113"/>
      <c r="Z290" s="113"/>
      <c r="AA290" s="113"/>
      <c r="AB290" s="113"/>
      <c r="AC290" s="113"/>
      <c r="AD290" s="126"/>
      <c r="AE290" s="113"/>
      <c r="AF290" s="113"/>
      <c r="AG290" s="113"/>
    </row>
    <row r="291" spans="1:3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X291" s="113"/>
      <c r="Y291" s="113"/>
      <c r="Z291" s="113"/>
      <c r="AA291" s="113"/>
      <c r="AB291" s="113"/>
      <c r="AC291" s="113"/>
      <c r="AD291" s="126"/>
      <c r="AE291" s="113"/>
      <c r="AF291" s="113"/>
      <c r="AG291" s="113"/>
    </row>
    <row r="292" spans="1:3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X292" s="113"/>
      <c r="Y292" s="113"/>
      <c r="Z292" s="113"/>
      <c r="AA292" s="113"/>
      <c r="AB292" s="113"/>
      <c r="AC292" s="113"/>
      <c r="AD292" s="126"/>
      <c r="AE292" s="113"/>
      <c r="AF292" s="113"/>
      <c r="AG292" s="113"/>
    </row>
    <row r="293" spans="1:3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X293" s="113"/>
      <c r="Y293" s="113"/>
      <c r="Z293" s="113"/>
      <c r="AA293" s="113"/>
      <c r="AB293" s="113"/>
      <c r="AC293" s="113"/>
      <c r="AD293" s="126"/>
      <c r="AE293" s="113"/>
      <c r="AF293" s="113"/>
      <c r="AG293" s="113"/>
    </row>
    <row r="294" spans="1:3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X294" s="113"/>
      <c r="Y294" s="113"/>
      <c r="Z294" s="113"/>
      <c r="AA294" s="113"/>
      <c r="AB294" s="113"/>
      <c r="AC294" s="113"/>
      <c r="AD294" s="126"/>
      <c r="AE294" s="113"/>
      <c r="AF294" s="113"/>
      <c r="AG294" s="113"/>
    </row>
    <row r="295" spans="1:3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X295" s="113"/>
      <c r="Y295" s="113"/>
      <c r="Z295" s="113"/>
      <c r="AA295" s="113"/>
      <c r="AB295" s="113"/>
      <c r="AC295" s="113"/>
      <c r="AD295" s="126"/>
      <c r="AE295" s="113"/>
      <c r="AF295" s="113"/>
      <c r="AG295" s="113"/>
    </row>
    <row r="296" spans="1:3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X296" s="113"/>
      <c r="Y296" s="113"/>
      <c r="Z296" s="113"/>
      <c r="AA296" s="113"/>
      <c r="AB296" s="113"/>
      <c r="AC296" s="113"/>
      <c r="AD296" s="126"/>
      <c r="AE296" s="113"/>
      <c r="AF296" s="113"/>
      <c r="AG296" s="113"/>
    </row>
    <row r="297" spans="1:3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X297" s="113"/>
      <c r="Y297" s="113"/>
      <c r="Z297" s="113"/>
      <c r="AA297" s="113"/>
      <c r="AB297" s="113"/>
      <c r="AC297" s="113"/>
      <c r="AD297" s="126"/>
      <c r="AE297" s="113"/>
      <c r="AF297" s="113"/>
      <c r="AG297" s="113"/>
    </row>
    <row r="298" spans="1:3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X298" s="113"/>
      <c r="Y298" s="113"/>
      <c r="Z298" s="113"/>
      <c r="AA298" s="113"/>
      <c r="AB298" s="113"/>
      <c r="AC298" s="113"/>
      <c r="AD298" s="126"/>
      <c r="AE298" s="113"/>
      <c r="AF298" s="113"/>
      <c r="AG298" s="113"/>
    </row>
    <row r="299" spans="1:3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X299" s="113"/>
      <c r="Y299" s="113"/>
      <c r="Z299" s="113"/>
      <c r="AA299" s="113"/>
      <c r="AB299" s="113"/>
      <c r="AC299" s="113"/>
      <c r="AD299" s="126"/>
      <c r="AE299" s="113"/>
      <c r="AF299" s="113"/>
      <c r="AG299" s="113"/>
    </row>
    <row r="300" spans="1:3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X300" s="113"/>
      <c r="Y300" s="113"/>
      <c r="Z300" s="113"/>
      <c r="AA300" s="113"/>
      <c r="AB300" s="113"/>
      <c r="AC300" s="113"/>
      <c r="AD300" s="126"/>
      <c r="AE300" s="113"/>
      <c r="AF300" s="113"/>
      <c r="AG300" s="113"/>
    </row>
    <row r="301" spans="1:3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X301" s="113"/>
      <c r="Y301" s="113"/>
      <c r="Z301" s="113"/>
      <c r="AA301" s="113"/>
      <c r="AB301" s="113"/>
      <c r="AC301" s="113"/>
      <c r="AD301" s="126"/>
      <c r="AE301" s="113"/>
      <c r="AF301" s="113"/>
      <c r="AG301" s="113"/>
    </row>
    <row r="302" spans="1:3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X302" s="113"/>
      <c r="Y302" s="113"/>
      <c r="Z302" s="113"/>
      <c r="AA302" s="113"/>
      <c r="AB302" s="113"/>
      <c r="AC302" s="113"/>
      <c r="AD302" s="126"/>
      <c r="AE302" s="113"/>
      <c r="AF302" s="113"/>
      <c r="AG302" s="113"/>
    </row>
    <row r="303" spans="1:3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X303" s="113"/>
      <c r="Y303" s="113"/>
      <c r="Z303" s="113"/>
      <c r="AA303" s="113"/>
      <c r="AB303" s="113"/>
      <c r="AC303" s="113"/>
      <c r="AD303" s="126"/>
      <c r="AE303" s="113"/>
      <c r="AF303" s="113"/>
      <c r="AG303" s="113"/>
    </row>
    <row r="304" spans="1:3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X304" s="113"/>
      <c r="Y304" s="113"/>
      <c r="Z304" s="113"/>
      <c r="AA304" s="113"/>
      <c r="AB304" s="113"/>
      <c r="AC304" s="113"/>
      <c r="AD304" s="126"/>
      <c r="AE304" s="113"/>
      <c r="AF304" s="113"/>
      <c r="AG304" s="113"/>
    </row>
    <row r="305" spans="1:3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X305" s="113"/>
      <c r="Y305" s="113"/>
      <c r="Z305" s="113"/>
      <c r="AA305" s="113"/>
      <c r="AB305" s="113"/>
      <c r="AC305" s="113"/>
      <c r="AD305" s="126"/>
      <c r="AE305" s="113"/>
      <c r="AF305" s="113"/>
      <c r="AG305" s="113"/>
    </row>
    <row r="306" spans="1:3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AE306" s="6"/>
      <c r="AF306" s="6"/>
    </row>
    <row r="307" spans="1:3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AE307" s="6"/>
      <c r="AF307" s="6"/>
    </row>
    <row r="308" spans="1:3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AE308" s="6"/>
      <c r="AF308" s="6"/>
    </row>
    <row r="309" spans="1:3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AE309" s="6"/>
      <c r="AF309" s="6"/>
    </row>
    <row r="310" spans="1:3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AE310" s="6"/>
      <c r="AF310" s="6"/>
    </row>
    <row r="311" spans="1:3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AE311" s="6"/>
      <c r="AF311" s="6"/>
    </row>
    <row r="312" spans="1:3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AE312" s="6"/>
      <c r="AF312" s="6"/>
    </row>
    <row r="313" spans="1:3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AE313" s="6"/>
      <c r="AF313" s="6"/>
    </row>
    <row r="314" spans="1:3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AE314" s="6"/>
      <c r="AF314" s="6"/>
    </row>
    <row r="315" spans="1:3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AE315" s="6"/>
      <c r="AF315" s="6"/>
    </row>
    <row r="316" spans="1:3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AE316" s="6"/>
      <c r="AF316" s="6"/>
    </row>
    <row r="317" spans="1:3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AE317" s="6"/>
      <c r="AF317" s="6"/>
    </row>
    <row r="318" spans="1:3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AE318" s="6"/>
      <c r="AF318" s="6"/>
    </row>
    <row r="319" spans="1:3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AE319" s="6"/>
      <c r="AF319" s="6"/>
    </row>
    <row r="320" spans="1:3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AE320" s="6"/>
      <c r="AF320" s="6"/>
    </row>
    <row r="321" spans="1:32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AE321" s="6"/>
      <c r="AF321" s="6"/>
    </row>
    <row r="322" spans="1:32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AE322" s="6"/>
      <c r="AF322" s="6"/>
    </row>
    <row r="323" spans="1:32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AE323" s="6"/>
      <c r="AF323" s="6"/>
    </row>
    <row r="324" spans="1:32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AE324" s="6"/>
      <c r="AF324" s="6"/>
    </row>
    <row r="325" spans="1:32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AE325" s="6"/>
      <c r="AF325" s="6"/>
    </row>
    <row r="326" spans="1:32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AE326" s="6"/>
      <c r="AF326" s="6"/>
    </row>
    <row r="327" spans="1:32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AE327" s="6"/>
      <c r="AF327" s="6"/>
    </row>
    <row r="328" spans="1:32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AE328" s="6"/>
      <c r="AF328" s="6"/>
    </row>
    <row r="329" spans="1:32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AE329" s="6"/>
      <c r="AF329" s="6"/>
    </row>
    <row r="330" spans="1:32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AE330" s="6"/>
      <c r="AF330" s="6"/>
    </row>
    <row r="331" spans="1:32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AE331" s="6"/>
      <c r="AF331" s="6"/>
    </row>
    <row r="332" spans="1:32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AE332" s="6"/>
      <c r="AF332" s="6"/>
    </row>
    <row r="333" spans="1:32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AE333" s="6"/>
      <c r="AF333" s="6"/>
    </row>
    <row r="334" spans="1:32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AE334" s="6"/>
      <c r="AF334" s="6"/>
    </row>
    <row r="335" spans="1:32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AE335" s="6"/>
      <c r="AF335" s="6"/>
    </row>
    <row r="336" spans="1:32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AE336" s="6"/>
      <c r="AF336" s="6"/>
    </row>
    <row r="337" spans="1:32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AE337" s="6"/>
      <c r="AF337" s="6"/>
    </row>
    <row r="338" spans="1:32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AE338" s="6"/>
      <c r="AF338" s="6"/>
    </row>
    <row r="339" spans="1:32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AE339" s="6"/>
      <c r="AF339" s="6"/>
    </row>
    <row r="340" spans="1:32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AE340" s="6"/>
      <c r="AF340" s="6"/>
    </row>
    <row r="341" spans="1:32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AE341" s="6"/>
      <c r="AF341" s="6"/>
    </row>
    <row r="342" spans="1:32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AE342" s="6"/>
      <c r="AF342" s="6"/>
    </row>
    <row r="343" spans="1:32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AE343" s="6"/>
      <c r="AF343" s="6"/>
    </row>
    <row r="344" spans="1:32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AE344" s="6"/>
      <c r="AF344" s="6"/>
    </row>
    <row r="345" spans="1:32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AE345" s="6"/>
      <c r="AF345" s="6"/>
    </row>
    <row r="346" spans="1:32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AE346" s="6"/>
      <c r="AF346" s="6"/>
    </row>
    <row r="347" spans="1:32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AE347" s="6"/>
      <c r="AF347" s="6"/>
    </row>
    <row r="348" spans="1:32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AE348" s="6"/>
      <c r="AF348" s="6"/>
    </row>
    <row r="349" spans="1:32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AE349" s="6"/>
      <c r="AF349" s="6"/>
    </row>
    <row r="350" spans="1:32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AE350" s="6"/>
      <c r="AF350" s="6"/>
    </row>
    <row r="351" spans="1:32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AE351" s="6"/>
      <c r="AF351" s="6"/>
    </row>
    <row r="352" spans="1:32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AE352" s="6"/>
      <c r="AF352" s="6"/>
    </row>
    <row r="353" spans="1:32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AE353" s="6"/>
      <c r="AF353" s="6"/>
    </row>
    <row r="354" spans="1:32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AE354" s="6"/>
      <c r="AF354" s="6"/>
    </row>
    <row r="355" spans="1:32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AE355" s="6"/>
      <c r="AF355" s="6"/>
    </row>
    <row r="356" spans="1:32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AE356" s="6"/>
      <c r="AF356" s="6"/>
    </row>
    <row r="357" spans="1:32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AE357" s="6"/>
      <c r="AF357" s="6"/>
    </row>
    <row r="358" spans="1:32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AE358" s="6"/>
      <c r="AF358" s="6"/>
    </row>
    <row r="359" spans="1:32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AE359" s="6"/>
      <c r="AF359" s="6"/>
    </row>
    <row r="360" spans="1:32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AE360" s="6"/>
      <c r="AF360" s="6"/>
    </row>
    <row r="361" spans="1:32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AE361" s="6"/>
      <c r="AF361" s="6"/>
    </row>
    <row r="362" spans="1:32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AE362" s="6"/>
      <c r="AF362" s="6"/>
    </row>
    <row r="363" spans="1:32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AE363" s="6"/>
      <c r="AF363" s="6"/>
    </row>
    <row r="364" spans="1:32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AE364" s="6"/>
      <c r="AF364" s="6"/>
    </row>
    <row r="365" spans="1:32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AE365" s="6"/>
      <c r="AF365" s="6"/>
    </row>
    <row r="366" spans="1:32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AE366" s="6"/>
      <c r="AF366" s="6"/>
    </row>
    <row r="367" spans="1:32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AE367" s="6"/>
      <c r="AF367" s="6"/>
    </row>
    <row r="368" spans="1:32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AE368" s="6"/>
      <c r="AF368" s="6"/>
    </row>
    <row r="369" spans="1:32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AE369" s="6"/>
      <c r="AF369" s="6"/>
    </row>
    <row r="370" spans="1:32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AE370" s="6"/>
      <c r="AF370" s="6"/>
    </row>
    <row r="371" spans="1:32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AE371" s="6"/>
      <c r="AF371" s="6"/>
    </row>
    <row r="372" spans="1:32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AE372" s="6"/>
      <c r="AF372" s="6"/>
    </row>
    <row r="373" spans="1:32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AE373" s="6"/>
      <c r="AF373" s="6"/>
    </row>
    <row r="374" spans="1:32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AE374" s="6"/>
      <c r="AF374" s="6"/>
    </row>
    <row r="375" spans="1:32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AE375" s="6"/>
      <c r="AF375" s="6"/>
    </row>
    <row r="376" spans="1:32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AE376" s="6"/>
      <c r="AF376" s="6"/>
    </row>
    <row r="377" spans="1:32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AE377" s="6"/>
      <c r="AF377" s="6"/>
    </row>
    <row r="378" spans="1:32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AE378" s="6"/>
      <c r="AF378" s="6"/>
    </row>
    <row r="379" spans="1:32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AE379" s="6"/>
      <c r="AF379" s="6"/>
    </row>
    <row r="380" spans="1:32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AE380" s="6"/>
      <c r="AF380" s="6"/>
    </row>
    <row r="381" spans="1:32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AE381" s="6"/>
      <c r="AF381" s="6"/>
    </row>
    <row r="382" spans="1:32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AE382" s="6"/>
      <c r="AF382" s="6"/>
    </row>
    <row r="383" spans="1:32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AE383" s="6"/>
      <c r="AF383" s="6"/>
    </row>
    <row r="384" spans="1:32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AE384" s="6"/>
      <c r="AF384" s="6"/>
    </row>
    <row r="385" spans="1:32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AE385" s="6"/>
      <c r="AF385" s="6"/>
    </row>
    <row r="386" spans="1:32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AE386" s="6"/>
      <c r="AF386" s="6"/>
    </row>
    <row r="387" spans="1:32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AE387" s="6"/>
      <c r="AF387" s="6"/>
    </row>
    <row r="388" spans="1:32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AE388" s="6"/>
      <c r="AF388" s="6"/>
    </row>
    <row r="389" spans="1:32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AE389" s="6"/>
      <c r="AF389" s="6"/>
    </row>
    <row r="390" spans="1:32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AE390" s="6"/>
      <c r="AF390" s="6"/>
    </row>
    <row r="391" spans="1:32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AE391" s="6"/>
      <c r="AF391" s="6"/>
    </row>
    <row r="392" spans="1:32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AE392" s="6"/>
      <c r="AF392" s="6"/>
    </row>
    <row r="393" spans="1:32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AE393" s="6"/>
      <c r="AF393" s="6"/>
    </row>
    <row r="394" spans="1:32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AE394" s="6"/>
      <c r="AF394" s="6"/>
    </row>
    <row r="395" spans="1:32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AE395" s="6"/>
      <c r="AF395" s="6"/>
    </row>
    <row r="396" spans="1:32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AE396" s="6"/>
      <c r="AF396" s="6"/>
    </row>
    <row r="397" spans="1:32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AE397" s="6"/>
      <c r="AF397" s="6"/>
    </row>
    <row r="398" spans="1:32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AE398" s="6"/>
      <c r="AF398" s="6"/>
    </row>
    <row r="399" spans="1:32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AE399" s="6"/>
      <c r="AF399" s="6"/>
    </row>
    <row r="400" spans="1:32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AE400" s="6"/>
      <c r="AF400" s="6"/>
    </row>
    <row r="401" spans="1:32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AE401" s="6"/>
      <c r="AF401" s="6"/>
    </row>
    <row r="402" spans="1:32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AE402" s="6"/>
      <c r="AF402" s="6"/>
    </row>
    <row r="403" spans="1:32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AE403" s="6"/>
      <c r="AF403" s="6"/>
    </row>
    <row r="404" spans="1:32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AE404" s="6"/>
      <c r="AF404" s="6"/>
    </row>
    <row r="405" spans="1:32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AE405" s="6"/>
      <c r="AF405" s="6"/>
    </row>
    <row r="406" spans="1:32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AE406" s="6"/>
      <c r="AF406" s="6"/>
    </row>
    <row r="407" spans="1:32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AE407" s="6"/>
      <c r="AF407" s="6"/>
    </row>
    <row r="408" spans="1:32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AE408" s="6"/>
      <c r="AF408" s="6"/>
    </row>
    <row r="409" spans="1:32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AE409" s="6"/>
      <c r="AF409" s="6"/>
    </row>
    <row r="410" spans="1:32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AE410" s="6"/>
      <c r="AF410" s="6"/>
    </row>
    <row r="411" spans="1:32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AE411" s="6"/>
      <c r="AF411" s="6"/>
    </row>
    <row r="412" spans="1:32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AE412" s="6"/>
      <c r="AF412" s="6"/>
    </row>
    <row r="413" spans="1:32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AE413" s="6"/>
      <c r="AF413" s="6"/>
    </row>
    <row r="414" spans="1:32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AE414" s="6"/>
      <c r="AF414" s="6"/>
    </row>
    <row r="415" spans="1:32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AE415" s="6"/>
      <c r="AF415" s="6"/>
    </row>
    <row r="416" spans="1:32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AE416" s="6"/>
      <c r="AF416" s="6"/>
    </row>
    <row r="417" spans="1:32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AE417" s="6"/>
      <c r="AF417" s="6"/>
    </row>
    <row r="418" spans="1:32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AE418" s="6"/>
      <c r="AF418" s="6"/>
    </row>
    <row r="419" spans="1:32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AE419" s="6"/>
      <c r="AF419" s="6"/>
    </row>
    <row r="420" spans="1:32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AE420" s="6"/>
      <c r="AF420" s="6"/>
    </row>
    <row r="421" spans="1:32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AE421" s="6"/>
      <c r="AF421" s="6"/>
    </row>
    <row r="422" spans="1:32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AE422" s="6"/>
      <c r="AF422" s="6"/>
    </row>
    <row r="423" spans="1:32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AE423" s="6"/>
      <c r="AF423" s="6"/>
    </row>
    <row r="424" spans="1:32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AE424" s="6"/>
      <c r="AF424" s="6"/>
    </row>
    <row r="425" spans="1:32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AE425" s="6"/>
      <c r="AF425" s="6"/>
    </row>
    <row r="426" spans="1:32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AE426" s="6"/>
      <c r="AF426" s="6"/>
    </row>
    <row r="427" spans="1:32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AE427" s="6"/>
      <c r="AF427" s="6"/>
    </row>
    <row r="428" spans="1:32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AE428" s="6"/>
      <c r="AF428" s="6"/>
    </row>
    <row r="429" spans="1:32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AE429" s="6"/>
      <c r="AF429" s="6"/>
    </row>
    <row r="430" spans="1:32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AE430" s="6"/>
      <c r="AF430" s="6"/>
    </row>
    <row r="431" spans="1:32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AE431" s="6"/>
      <c r="AF431" s="6"/>
    </row>
    <row r="432" spans="1:32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AE432" s="6"/>
      <c r="AF432" s="6"/>
    </row>
    <row r="433" spans="1:32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AE433" s="6"/>
      <c r="AF433" s="6"/>
    </row>
    <row r="434" spans="1:32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AE434" s="6"/>
      <c r="AF434" s="6"/>
    </row>
    <row r="435" spans="1:32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AE435" s="6"/>
      <c r="AF435" s="6"/>
    </row>
    <row r="436" spans="1:32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AE436" s="6"/>
      <c r="AF436" s="6"/>
    </row>
    <row r="437" spans="1:32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AE437" s="6"/>
      <c r="AF437" s="6"/>
    </row>
    <row r="438" spans="1:32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AE438" s="6"/>
      <c r="AF438" s="6"/>
    </row>
    <row r="439" spans="1:32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AE439" s="6"/>
      <c r="AF439" s="6"/>
    </row>
    <row r="440" spans="1:32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AE440" s="6"/>
      <c r="AF440" s="6"/>
    </row>
    <row r="441" spans="1:32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AE441" s="6"/>
      <c r="AF441" s="6"/>
    </row>
    <row r="442" spans="1:32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AE442" s="6"/>
      <c r="AF442" s="6"/>
    </row>
    <row r="443" spans="1:32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AE443" s="6"/>
      <c r="AF443" s="6"/>
    </row>
    <row r="444" spans="1:32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AE444" s="6"/>
      <c r="AF444" s="6"/>
    </row>
    <row r="445" spans="1:32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AE445" s="6"/>
      <c r="AF445" s="6"/>
    </row>
    <row r="446" spans="1:32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AE446" s="6"/>
      <c r="AF446" s="6"/>
    </row>
    <row r="447" spans="1:32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AE447" s="6"/>
      <c r="AF447" s="6"/>
    </row>
    <row r="448" spans="1:32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AE448" s="6"/>
      <c r="AF448" s="6"/>
    </row>
    <row r="449" spans="1:32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AE449" s="6"/>
      <c r="AF449" s="6"/>
    </row>
    <row r="450" spans="1:32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AE450" s="6"/>
      <c r="AF450" s="6"/>
    </row>
    <row r="451" spans="1:32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AE451" s="6"/>
      <c r="AF451" s="6"/>
    </row>
    <row r="452" spans="1:32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AE452" s="6"/>
      <c r="AF452" s="6"/>
    </row>
    <row r="453" spans="1:32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AE453" s="6"/>
      <c r="AF453" s="6"/>
    </row>
    <row r="454" spans="1:32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AE454" s="6"/>
      <c r="AF454" s="6"/>
    </row>
    <row r="455" spans="1:32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AE455" s="6"/>
      <c r="AF455" s="6"/>
    </row>
    <row r="456" spans="1:32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AE456" s="6"/>
      <c r="AF456" s="6"/>
    </row>
    <row r="457" spans="1:32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AE457" s="6"/>
      <c r="AF457" s="6"/>
    </row>
    <row r="458" spans="1:32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AE458" s="6"/>
      <c r="AF458" s="6"/>
    </row>
    <row r="459" spans="1:32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AE459" s="6"/>
      <c r="AF459" s="6"/>
    </row>
    <row r="460" spans="1:32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AE460" s="6"/>
      <c r="AF460" s="6"/>
    </row>
    <row r="461" spans="1:32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AE461" s="6"/>
      <c r="AF461" s="6"/>
    </row>
    <row r="462" spans="1:32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AE462" s="6"/>
      <c r="AF462" s="6"/>
    </row>
    <row r="463" spans="1:32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AE463" s="6"/>
      <c r="AF463" s="6"/>
    </row>
    <row r="464" spans="1:32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AE464" s="6"/>
      <c r="AF464" s="6"/>
    </row>
    <row r="465" spans="1:32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AE465" s="6"/>
      <c r="AF465" s="6"/>
    </row>
    <row r="466" spans="1:32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AE466" s="6"/>
      <c r="AF466" s="6"/>
    </row>
    <row r="467" spans="1:32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AE467" s="6"/>
      <c r="AF467" s="6"/>
    </row>
    <row r="468" spans="1:32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AE468" s="6"/>
      <c r="AF468" s="6"/>
    </row>
    <row r="469" spans="1:32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AE469" s="6"/>
      <c r="AF469" s="6"/>
    </row>
    <row r="470" spans="1:32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AE470" s="6"/>
      <c r="AF470" s="6"/>
    </row>
    <row r="471" spans="1:32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AE471" s="6"/>
      <c r="AF471" s="6"/>
    </row>
    <row r="472" spans="1:32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AE472" s="6"/>
      <c r="AF472" s="6"/>
    </row>
    <row r="473" spans="1:32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AE473" s="6"/>
      <c r="AF473" s="6"/>
    </row>
    <row r="474" spans="1:32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AE474" s="6"/>
      <c r="AF474" s="6"/>
    </row>
    <row r="475" spans="1:32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AE475" s="6"/>
      <c r="AF475" s="6"/>
    </row>
    <row r="476" spans="1:32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AE476" s="6"/>
      <c r="AF476" s="6"/>
    </row>
    <row r="477" spans="1:32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AE477" s="6"/>
      <c r="AF477" s="6"/>
    </row>
    <row r="478" spans="1:32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AE478" s="6"/>
      <c r="AF478" s="6"/>
    </row>
    <row r="479" spans="1:32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AE479" s="6"/>
      <c r="AF479" s="6"/>
    </row>
    <row r="480" spans="1:32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AE480" s="6"/>
      <c r="AF480" s="6"/>
    </row>
    <row r="481" spans="1:32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AE481" s="6"/>
      <c r="AF481" s="6"/>
    </row>
    <row r="482" spans="1:32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AE482" s="6"/>
      <c r="AF482" s="6"/>
    </row>
    <row r="483" spans="1:32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AE483" s="6"/>
      <c r="AF483" s="6"/>
    </row>
    <row r="484" spans="1:32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AE484" s="6"/>
      <c r="AF484" s="6"/>
    </row>
    <row r="485" spans="1:32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AE485" s="6"/>
      <c r="AF485" s="6"/>
    </row>
    <row r="486" spans="1:32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AE486" s="6"/>
      <c r="AF486" s="6"/>
    </row>
    <row r="487" spans="1:32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AE487" s="6"/>
      <c r="AF487" s="6"/>
    </row>
    <row r="488" spans="1:32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AE488" s="6"/>
      <c r="AF488" s="6"/>
    </row>
    <row r="489" spans="1:32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AE489" s="6"/>
      <c r="AF489" s="6"/>
    </row>
    <row r="490" spans="1:32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AE490" s="6"/>
      <c r="AF490" s="6"/>
    </row>
    <row r="491" spans="1:32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AE491" s="6"/>
      <c r="AF491" s="6"/>
    </row>
    <row r="492" spans="1:32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AE492" s="6"/>
      <c r="AF492" s="6"/>
    </row>
    <row r="493" spans="1:32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AE493" s="6"/>
      <c r="AF493" s="6"/>
    </row>
    <row r="494" spans="1:32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AE494" s="6"/>
      <c r="AF494" s="6"/>
    </row>
    <row r="495" spans="1:32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AE495" s="6"/>
      <c r="AF495" s="6"/>
    </row>
    <row r="496" spans="1:32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AE496" s="6"/>
      <c r="AF496" s="6"/>
    </row>
    <row r="497" spans="1:32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AE497" s="6"/>
      <c r="AF497" s="6"/>
    </row>
    <row r="498" spans="1:32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AE498" s="6"/>
      <c r="AF498" s="6"/>
    </row>
    <row r="499" spans="1:32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AE499" s="6"/>
      <c r="AF499" s="6"/>
    </row>
    <row r="500" spans="1:32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AE500" s="6"/>
      <c r="AF500" s="6"/>
    </row>
    <row r="501" spans="1:32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AE501" s="6"/>
      <c r="AF501" s="6"/>
    </row>
    <row r="502" spans="1:32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AE502" s="6"/>
      <c r="AF502" s="6"/>
    </row>
    <row r="503" spans="1:32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AE503" s="6"/>
      <c r="AF503" s="6"/>
    </row>
    <row r="504" spans="1:32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AE504" s="6"/>
      <c r="AF504" s="6"/>
    </row>
    <row r="505" spans="1:32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AE505" s="6"/>
      <c r="AF505" s="6"/>
    </row>
    <row r="506" spans="1:32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AE506" s="6"/>
      <c r="AF506" s="6"/>
    </row>
    <row r="507" spans="1:32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AE507" s="6"/>
      <c r="AF507" s="6"/>
    </row>
    <row r="508" spans="1:32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AE508" s="6"/>
      <c r="AF508" s="6"/>
    </row>
    <row r="509" spans="1:32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AE509" s="6"/>
      <c r="AF509" s="6"/>
    </row>
    <row r="510" spans="1:32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AE510" s="6"/>
      <c r="AF510" s="6"/>
    </row>
    <row r="511" spans="1:32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AE511" s="6"/>
      <c r="AF511" s="6"/>
    </row>
    <row r="512" spans="1:32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AE512" s="6"/>
      <c r="AF512" s="6"/>
    </row>
    <row r="513" spans="1:32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AE513" s="6"/>
      <c r="AF513" s="6"/>
    </row>
    <row r="514" spans="1:32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AE514" s="6"/>
      <c r="AF514" s="6"/>
    </row>
    <row r="515" spans="1:32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AE515" s="6"/>
      <c r="AF515" s="6"/>
    </row>
    <row r="516" spans="1:32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AE516" s="6"/>
      <c r="AF516" s="6"/>
    </row>
    <row r="517" spans="1:32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AE517" s="6"/>
      <c r="AF517" s="6"/>
    </row>
    <row r="518" spans="1:32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AE518" s="6"/>
      <c r="AF518" s="6"/>
    </row>
    <row r="519" spans="1:32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AE519" s="6"/>
      <c r="AF519" s="6"/>
    </row>
    <row r="520" spans="1:32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AE520" s="6"/>
      <c r="AF520" s="6"/>
    </row>
    <row r="521" spans="1:32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AE521" s="6"/>
      <c r="AF521" s="6"/>
    </row>
    <row r="522" spans="1:32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AE522" s="6"/>
      <c r="AF522" s="6"/>
    </row>
    <row r="523" spans="1:32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AE523" s="6"/>
      <c r="AF523" s="6"/>
    </row>
    <row r="524" spans="1:32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AE524" s="6"/>
      <c r="AF524" s="6"/>
    </row>
    <row r="525" spans="1:32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AE525" s="6"/>
      <c r="AF525" s="6"/>
    </row>
    <row r="526" spans="1:32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AE526" s="6"/>
      <c r="AF526" s="6"/>
    </row>
    <row r="527" spans="1:32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AE527" s="6"/>
      <c r="AF527" s="6"/>
    </row>
    <row r="528" spans="1:32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AE528" s="6"/>
      <c r="AF528" s="6"/>
    </row>
    <row r="529" spans="1:32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AE529" s="6"/>
      <c r="AF529" s="6"/>
    </row>
    <row r="530" spans="1:32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AE530" s="6"/>
      <c r="AF530" s="6"/>
    </row>
    <row r="531" spans="1:32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AE531" s="6"/>
      <c r="AF531" s="6"/>
    </row>
    <row r="532" spans="1:32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AE532" s="6"/>
      <c r="AF532" s="6"/>
    </row>
    <row r="533" spans="1:32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AE533" s="6"/>
      <c r="AF533" s="6"/>
    </row>
    <row r="534" spans="1:32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AE534" s="6"/>
      <c r="AF534" s="6"/>
    </row>
    <row r="535" spans="1:32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AE535" s="6"/>
      <c r="AF535" s="6"/>
    </row>
    <row r="536" spans="1:32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AE536" s="6"/>
      <c r="AF536" s="6"/>
    </row>
    <row r="537" spans="1:32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AE537" s="6"/>
      <c r="AF537" s="6"/>
    </row>
    <row r="538" spans="1:32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AE538" s="6"/>
      <c r="AF538" s="6"/>
    </row>
    <row r="539" spans="1:32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AE539" s="6"/>
      <c r="AF539" s="6"/>
    </row>
    <row r="540" spans="1:32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AE540" s="6"/>
      <c r="AF540" s="6"/>
    </row>
    <row r="541" spans="1:32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AE541" s="6"/>
      <c r="AF541" s="6"/>
    </row>
    <row r="542" spans="1:32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AE542" s="6"/>
      <c r="AF542" s="6"/>
    </row>
    <row r="543" spans="1:32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AE543" s="6"/>
      <c r="AF543" s="6"/>
    </row>
    <row r="544" spans="1:32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AE544" s="6"/>
      <c r="AF544" s="6"/>
    </row>
    <row r="545" spans="1:32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AE545" s="6"/>
      <c r="AF545" s="6"/>
    </row>
    <row r="546" spans="1:32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AE546" s="6"/>
      <c r="AF546" s="6"/>
    </row>
    <row r="547" spans="1:32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AE547" s="6"/>
      <c r="AF547" s="6"/>
    </row>
    <row r="548" spans="1:32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AE548" s="6"/>
      <c r="AF548" s="6"/>
    </row>
    <row r="549" spans="1:32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AE549" s="6"/>
      <c r="AF549" s="6"/>
    </row>
    <row r="550" spans="1:32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AE550" s="6"/>
      <c r="AF550" s="6"/>
    </row>
    <row r="551" spans="1:32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AE551" s="6"/>
      <c r="AF551" s="6"/>
    </row>
    <row r="552" spans="1:32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AE552" s="6"/>
      <c r="AF552" s="6"/>
    </row>
    <row r="553" spans="1:32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AE553" s="6"/>
      <c r="AF553" s="6"/>
    </row>
    <row r="554" spans="1:32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AE554" s="6"/>
      <c r="AF554" s="6"/>
    </row>
    <row r="555" spans="1:32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AE555" s="6"/>
      <c r="AF555" s="6"/>
    </row>
    <row r="556" spans="1:32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AE556" s="6"/>
      <c r="AF556" s="6"/>
    </row>
    <row r="557" spans="1:32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AE557" s="6"/>
      <c r="AF557" s="6"/>
    </row>
    <row r="558" spans="1:32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AE558" s="6"/>
      <c r="AF558" s="6"/>
    </row>
    <row r="559" spans="1:32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AE559" s="6"/>
      <c r="AF559" s="6"/>
    </row>
    <row r="560" spans="1:32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AE560" s="6"/>
      <c r="AF560" s="6"/>
    </row>
    <row r="561" spans="1:32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AE561" s="6"/>
      <c r="AF561" s="6"/>
    </row>
    <row r="562" spans="1:32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AE562" s="6"/>
      <c r="AF562" s="6"/>
    </row>
    <row r="563" spans="1:32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AE563" s="6"/>
      <c r="AF563" s="6"/>
    </row>
    <row r="564" spans="1:32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AE564" s="6"/>
      <c r="AF564" s="6"/>
    </row>
    <row r="565" spans="1:32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AE565" s="6"/>
      <c r="AF565" s="6"/>
    </row>
    <row r="566" spans="1:32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AE566" s="6"/>
      <c r="AF566" s="6"/>
    </row>
    <row r="567" spans="1:32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AE567" s="6"/>
      <c r="AF567" s="6"/>
    </row>
    <row r="568" spans="1:32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AE568" s="6"/>
      <c r="AF568" s="6"/>
    </row>
    <row r="569" spans="1:32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AE569" s="6"/>
      <c r="AF569" s="6"/>
    </row>
    <row r="570" spans="1:32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AE570" s="6"/>
      <c r="AF570" s="6"/>
    </row>
    <row r="571" spans="1:32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AE571" s="6"/>
      <c r="AF571" s="6"/>
    </row>
    <row r="572" spans="1:32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AE572" s="6"/>
      <c r="AF572" s="6"/>
    </row>
    <row r="573" spans="1:32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AE573" s="6"/>
      <c r="AF573" s="6"/>
    </row>
    <row r="574" spans="1:32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AE574" s="6"/>
      <c r="AF574" s="6"/>
    </row>
    <row r="575" spans="1:32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AE575" s="6"/>
      <c r="AF575" s="6"/>
    </row>
    <row r="576" spans="1:32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AE576" s="6"/>
      <c r="AF576" s="6"/>
    </row>
    <row r="577" spans="1:32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AE577" s="6"/>
      <c r="AF577" s="6"/>
    </row>
    <row r="578" spans="1:32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AE578" s="6"/>
      <c r="AF578" s="6"/>
    </row>
    <row r="579" spans="1:32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AE579" s="6"/>
      <c r="AF579" s="6"/>
    </row>
    <row r="580" spans="1:32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AE580" s="6"/>
      <c r="AF580" s="6"/>
    </row>
    <row r="581" spans="1:32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AE581" s="6"/>
      <c r="AF581" s="6"/>
    </row>
    <row r="582" spans="1:32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AE582" s="6"/>
      <c r="AF582" s="6"/>
    </row>
    <row r="583" spans="1:32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AE583" s="6"/>
      <c r="AF583" s="6"/>
    </row>
    <row r="584" spans="1:32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AE584" s="6"/>
      <c r="AF584" s="6"/>
    </row>
    <row r="585" spans="1:32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AE585" s="6"/>
      <c r="AF585" s="6"/>
    </row>
    <row r="586" spans="1:32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AE586" s="6"/>
      <c r="AF586" s="6"/>
    </row>
    <row r="587" spans="1:32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AE587" s="6"/>
      <c r="AF587" s="6"/>
    </row>
    <row r="588" spans="1:32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AE588" s="6"/>
      <c r="AF588" s="6"/>
    </row>
    <row r="589" spans="1:32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AE589" s="6"/>
      <c r="AF589" s="6"/>
    </row>
    <row r="590" spans="1:32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AE590" s="6"/>
      <c r="AF590" s="6"/>
    </row>
    <row r="591" spans="1:32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AE591" s="6"/>
      <c r="AF591" s="6"/>
    </row>
    <row r="592" spans="1:32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AE592" s="6"/>
      <c r="AF592" s="6"/>
    </row>
    <row r="593" spans="1:32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AE593" s="6"/>
      <c r="AF593" s="6"/>
    </row>
    <row r="594" spans="1:32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AE594" s="6"/>
      <c r="AF594" s="6"/>
    </row>
    <row r="595" spans="1:32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AE595" s="6"/>
      <c r="AF595" s="6"/>
    </row>
    <row r="596" spans="1:32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AE596" s="6"/>
      <c r="AF596" s="6"/>
    </row>
    <row r="597" spans="1:32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AE597" s="6"/>
      <c r="AF597" s="6"/>
    </row>
    <row r="598" spans="1:32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AE598" s="6"/>
      <c r="AF598" s="6"/>
    </row>
    <row r="599" spans="1:32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AE599" s="6"/>
      <c r="AF599" s="6"/>
    </row>
    <row r="600" spans="1:32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AE600" s="6"/>
      <c r="AF600" s="6"/>
    </row>
    <row r="601" spans="1:32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AE601" s="6"/>
      <c r="AF601" s="6"/>
    </row>
    <row r="602" spans="1:32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AE602" s="6"/>
      <c r="AF602" s="6"/>
    </row>
    <row r="603" spans="1:32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AE603" s="6"/>
      <c r="AF603" s="6"/>
    </row>
    <row r="604" spans="1:32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AE604" s="6"/>
      <c r="AF604" s="6"/>
    </row>
    <row r="605" spans="1:32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AE605" s="6"/>
      <c r="AF605" s="6"/>
    </row>
    <row r="606" spans="1:32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AE606" s="6"/>
      <c r="AF606" s="6"/>
    </row>
    <row r="607" spans="1:32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AE607" s="6"/>
      <c r="AF607" s="6"/>
    </row>
    <row r="608" spans="1:32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AE608" s="6"/>
      <c r="AF608" s="6"/>
    </row>
    <row r="609" spans="1:32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AE609" s="6"/>
      <c r="AF609" s="6"/>
    </row>
    <row r="610" spans="1:32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AE610" s="6"/>
      <c r="AF610" s="6"/>
    </row>
    <row r="611" spans="1:32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AE611" s="6"/>
      <c r="AF611" s="6"/>
    </row>
    <row r="612" spans="1:32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AE612" s="6"/>
      <c r="AF612" s="6"/>
    </row>
    <row r="613" spans="1:32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AE613" s="6"/>
      <c r="AF613" s="6"/>
    </row>
    <row r="614" spans="1:32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AE614" s="6"/>
      <c r="AF614" s="6"/>
    </row>
    <row r="615" spans="1:32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AE615" s="6"/>
      <c r="AF615" s="6"/>
    </row>
    <row r="616" spans="1:32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AE616" s="6"/>
      <c r="AF616" s="6"/>
    </row>
    <row r="617" spans="1:32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AE617" s="6"/>
      <c r="AF617" s="6"/>
    </row>
    <row r="618" spans="1:32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AE618" s="6"/>
      <c r="AF618" s="6"/>
    </row>
    <row r="619" spans="1:32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AE619" s="6"/>
      <c r="AF619" s="6"/>
    </row>
    <row r="620" spans="1:32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AE620" s="6"/>
      <c r="AF620" s="6"/>
    </row>
    <row r="621" spans="1:32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AE621" s="6"/>
      <c r="AF621" s="6"/>
    </row>
    <row r="622" spans="1:32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AE622" s="6"/>
      <c r="AF622" s="6"/>
    </row>
    <row r="623" spans="1:32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AE623" s="6"/>
      <c r="AF623" s="6"/>
    </row>
    <row r="624" spans="1:32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AE624" s="6"/>
      <c r="AF624" s="6"/>
    </row>
    <row r="625" spans="1:32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AE625" s="6"/>
      <c r="AF625" s="6"/>
    </row>
    <row r="626" spans="1:32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AE626" s="6"/>
      <c r="AF626" s="6"/>
    </row>
    <row r="627" spans="1:32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AE627" s="6"/>
      <c r="AF627" s="6"/>
    </row>
    <row r="628" spans="1:32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AE628" s="6"/>
      <c r="AF628" s="6"/>
    </row>
    <row r="629" spans="1:32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AE629" s="6"/>
      <c r="AF629" s="6"/>
    </row>
    <row r="630" spans="1:32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AE630" s="6"/>
      <c r="AF630" s="6"/>
    </row>
    <row r="631" spans="1:32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AE631" s="6"/>
      <c r="AF631" s="6"/>
    </row>
    <row r="632" spans="1:32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AE632" s="6"/>
      <c r="AF632" s="6"/>
    </row>
    <row r="633" spans="1:32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AE633" s="6"/>
      <c r="AF633" s="6"/>
    </row>
    <row r="634" spans="1:32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AE634" s="6"/>
      <c r="AF634" s="6"/>
    </row>
    <row r="635" spans="1:32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AE635" s="6"/>
      <c r="AF635" s="6"/>
    </row>
    <row r="636" spans="1:32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AE636" s="6"/>
      <c r="AF636" s="6"/>
    </row>
    <row r="637" spans="1:32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AE637" s="6"/>
      <c r="AF637" s="6"/>
    </row>
    <row r="638" spans="1:32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AE638" s="6"/>
      <c r="AF638" s="6"/>
    </row>
    <row r="639" spans="1:32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AE639" s="6"/>
      <c r="AF639" s="6"/>
    </row>
    <row r="640" spans="1:32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AE640" s="6"/>
      <c r="AF640" s="6"/>
    </row>
    <row r="641" spans="1:32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AE641" s="6"/>
      <c r="AF641" s="6"/>
    </row>
    <row r="642" spans="1:32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AE642" s="6"/>
      <c r="AF642" s="6"/>
    </row>
    <row r="643" spans="1:32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AE643" s="6"/>
      <c r="AF643" s="6"/>
    </row>
    <row r="644" spans="1:32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AE644" s="6"/>
      <c r="AF644" s="6"/>
    </row>
    <row r="645" spans="1:32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AE645" s="6"/>
      <c r="AF645" s="6"/>
    </row>
    <row r="646" spans="1:32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AE646" s="6"/>
      <c r="AF646" s="6"/>
    </row>
    <row r="647" spans="1:32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AE647" s="6"/>
      <c r="AF647" s="6"/>
    </row>
    <row r="648" spans="1:32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AE648" s="6"/>
      <c r="AF648" s="6"/>
    </row>
    <row r="649" spans="1:32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AE649" s="6"/>
      <c r="AF649" s="6"/>
    </row>
    <row r="650" spans="1:32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AE650" s="6"/>
      <c r="AF650" s="6"/>
    </row>
    <row r="651" spans="1:32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AE651" s="6"/>
      <c r="AF651" s="6"/>
    </row>
    <row r="652" spans="1:32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AE652" s="6"/>
      <c r="AF652" s="6"/>
    </row>
    <row r="653" spans="1:32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AE653" s="6"/>
      <c r="AF653" s="6"/>
    </row>
    <row r="654" spans="1:32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AE654" s="6"/>
      <c r="AF654" s="6"/>
    </row>
    <row r="655" spans="1:32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AE655" s="6"/>
      <c r="AF655" s="6"/>
    </row>
    <row r="656" spans="1:32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AE656" s="6"/>
      <c r="AF656" s="6"/>
    </row>
    <row r="657" spans="1:32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AE657" s="6"/>
      <c r="AF657" s="6"/>
    </row>
    <row r="658" spans="1:32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AE658" s="6"/>
      <c r="AF658" s="6"/>
    </row>
    <row r="659" spans="1:32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AE659" s="6"/>
      <c r="AF659" s="6"/>
    </row>
    <row r="660" spans="1:32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AE660" s="6"/>
      <c r="AF660" s="6"/>
    </row>
    <row r="661" spans="1:32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AE661" s="6"/>
      <c r="AF661" s="6"/>
    </row>
    <row r="662" spans="1:32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AE662" s="6"/>
      <c r="AF662" s="6"/>
    </row>
    <row r="663" spans="1:32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AE663" s="6"/>
      <c r="AF663" s="6"/>
    </row>
    <row r="664" spans="1:32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AE664" s="6"/>
      <c r="AF664" s="6"/>
    </row>
    <row r="665" spans="1:32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AE665" s="6"/>
      <c r="AF665" s="6"/>
    </row>
    <row r="666" spans="1:32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AE666" s="6"/>
      <c r="AF666" s="6"/>
    </row>
    <row r="667" spans="1:32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AE667" s="6"/>
      <c r="AF667" s="6"/>
    </row>
    <row r="668" spans="1:32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AE668" s="6"/>
      <c r="AF668" s="6"/>
    </row>
    <row r="669" spans="1:32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AE669" s="6"/>
      <c r="AF669" s="6"/>
    </row>
    <row r="670" spans="1:32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AE670" s="6"/>
      <c r="AF670" s="6"/>
    </row>
    <row r="671" spans="1:32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AE671" s="6"/>
      <c r="AF671" s="6"/>
    </row>
    <row r="672" spans="1:32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AE672" s="6"/>
      <c r="AF672" s="6"/>
    </row>
    <row r="673" spans="1:32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AE673" s="6"/>
      <c r="AF673" s="6"/>
    </row>
    <row r="674" spans="1:32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AE674" s="6"/>
      <c r="AF674" s="6"/>
    </row>
    <row r="675" spans="1:32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AE675" s="6"/>
      <c r="AF675" s="6"/>
    </row>
    <row r="676" spans="1:32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AE676" s="6"/>
      <c r="AF676" s="6"/>
    </row>
    <row r="677" spans="1:32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AE677" s="6"/>
      <c r="AF677" s="6"/>
    </row>
    <row r="678" spans="1:32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AE678" s="6"/>
      <c r="AF678" s="6"/>
    </row>
    <row r="679" spans="1:32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AE679" s="6"/>
      <c r="AF679" s="6"/>
    </row>
    <row r="680" spans="1:32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AE680" s="6"/>
      <c r="AF680" s="6"/>
    </row>
    <row r="681" spans="1:32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AE681" s="6"/>
      <c r="AF681" s="6"/>
    </row>
    <row r="682" spans="1:32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AE682" s="6"/>
      <c r="AF682" s="6"/>
    </row>
    <row r="683" spans="1:32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AE683" s="6"/>
      <c r="AF683" s="6"/>
    </row>
    <row r="684" spans="1:32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AE684" s="6"/>
      <c r="AF684" s="6"/>
    </row>
    <row r="685" spans="1:32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AE685" s="6"/>
      <c r="AF685" s="6"/>
    </row>
    <row r="686" spans="1:32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AE686" s="6"/>
      <c r="AF686" s="6"/>
    </row>
    <row r="687" spans="1:32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AE687" s="6"/>
      <c r="AF687" s="6"/>
    </row>
    <row r="688" spans="1:32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AE688" s="6"/>
      <c r="AF688" s="6"/>
    </row>
    <row r="689" spans="1:32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AE689" s="6"/>
      <c r="AF689" s="6"/>
    </row>
    <row r="690" spans="1:32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AE690" s="6"/>
      <c r="AF690" s="6"/>
    </row>
    <row r="691" spans="1:32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AE691" s="6"/>
      <c r="AF691" s="6"/>
    </row>
    <row r="692" spans="1:32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AE692" s="6"/>
      <c r="AF692" s="6"/>
    </row>
    <row r="693" spans="1:32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AE693" s="6"/>
      <c r="AF693" s="6"/>
    </row>
    <row r="694" spans="1:32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AE694" s="6"/>
      <c r="AF694" s="6"/>
    </row>
    <row r="695" spans="1:32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AE695" s="6"/>
      <c r="AF695" s="6"/>
    </row>
    <row r="696" spans="1:32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AE696" s="6"/>
      <c r="AF696" s="6"/>
    </row>
    <row r="697" spans="1:32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AE697" s="6"/>
      <c r="AF697" s="6"/>
    </row>
    <row r="698" spans="1:32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AE698" s="6"/>
      <c r="AF698" s="6"/>
    </row>
    <row r="699" spans="1:32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AE699" s="6"/>
      <c r="AF699" s="6"/>
    </row>
    <row r="700" spans="1:32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AE700" s="6"/>
      <c r="AF700" s="6"/>
    </row>
    <row r="701" spans="1:32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AE701" s="6"/>
      <c r="AF701" s="6"/>
    </row>
    <row r="702" spans="1:32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AE702" s="6"/>
      <c r="AF702" s="6"/>
    </row>
    <row r="703" spans="1:32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AE703" s="6"/>
      <c r="AF703" s="6"/>
    </row>
    <row r="704" spans="1:32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AE704" s="6"/>
      <c r="AF704" s="6"/>
    </row>
    <row r="705" spans="1:32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AE705" s="6"/>
      <c r="AF705" s="6"/>
    </row>
    <row r="706" spans="1:32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AE706" s="6"/>
      <c r="AF706" s="6"/>
    </row>
    <row r="707" spans="1:32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AE707" s="6"/>
      <c r="AF707" s="6"/>
    </row>
    <row r="708" spans="1:32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AE708" s="6"/>
      <c r="AF708" s="6"/>
    </row>
    <row r="709" spans="1:32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AE709" s="6"/>
      <c r="AF709" s="6"/>
    </row>
    <row r="710" spans="1:32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AE710" s="6"/>
      <c r="AF710" s="6"/>
    </row>
    <row r="711" spans="1:32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AE711" s="6"/>
      <c r="AF711" s="6"/>
    </row>
    <row r="712" spans="1:32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AE712" s="6"/>
      <c r="AF712" s="6"/>
    </row>
    <row r="713" spans="1:32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AE713" s="6"/>
      <c r="AF713" s="6"/>
    </row>
    <row r="714" spans="1:32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AE714" s="6"/>
      <c r="AF714" s="6"/>
    </row>
    <row r="715" spans="1:32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AE715" s="6"/>
      <c r="AF715" s="6"/>
    </row>
    <row r="716" spans="1:32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AE716" s="6"/>
      <c r="AF716" s="6"/>
    </row>
    <row r="717" spans="1:32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AE717" s="6"/>
      <c r="AF717" s="6"/>
    </row>
    <row r="718" spans="1:32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AE718" s="6"/>
      <c r="AF718" s="6"/>
    </row>
    <row r="719" spans="1:32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AE719" s="6"/>
      <c r="AF719" s="6"/>
    </row>
    <row r="720" spans="1:32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AE720" s="6"/>
      <c r="AF720" s="6"/>
    </row>
    <row r="721" spans="1:32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AE721" s="6"/>
      <c r="AF721" s="6"/>
    </row>
    <row r="722" spans="1:32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AE722" s="6"/>
      <c r="AF722" s="6"/>
    </row>
    <row r="723" spans="1:32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AE723" s="6"/>
      <c r="AF723" s="6"/>
    </row>
    <row r="724" spans="1:32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AE724" s="6"/>
      <c r="AF724" s="6"/>
    </row>
    <row r="725" spans="1:32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AE725" s="6"/>
      <c r="AF725" s="6"/>
    </row>
    <row r="726" spans="1:32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AE726" s="6"/>
      <c r="AF726" s="6"/>
    </row>
    <row r="727" spans="1:32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AE727" s="6"/>
      <c r="AF727" s="6"/>
    </row>
    <row r="728" spans="1:32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AE728" s="6"/>
      <c r="AF728" s="6"/>
    </row>
    <row r="729" spans="1:32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AE729" s="6"/>
      <c r="AF729" s="6"/>
    </row>
    <row r="730" spans="1:32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AE730" s="6"/>
      <c r="AF730" s="6"/>
    </row>
    <row r="731" spans="1:32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AE731" s="6"/>
      <c r="AF731" s="6"/>
    </row>
    <row r="732" spans="1:32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AE732" s="6"/>
      <c r="AF732" s="6"/>
    </row>
    <row r="733" spans="1:32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AE733" s="6"/>
      <c r="AF733" s="6"/>
    </row>
    <row r="734" spans="1:32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AE734" s="6"/>
      <c r="AF734" s="6"/>
    </row>
    <row r="735" spans="1:32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AE735" s="6"/>
      <c r="AF735" s="6"/>
    </row>
    <row r="736" spans="1:32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AE736" s="6"/>
      <c r="AF736" s="6"/>
    </row>
    <row r="737" spans="1:32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AE737" s="6"/>
      <c r="AF737" s="6"/>
    </row>
    <row r="738" spans="1:32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AE738" s="6"/>
      <c r="AF738" s="6"/>
    </row>
    <row r="739" spans="1:32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AE739" s="6"/>
      <c r="AF739" s="6"/>
    </row>
    <row r="740" spans="1:32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AE740" s="6"/>
      <c r="AF740" s="6"/>
    </row>
    <row r="741" spans="1:32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AE741" s="6"/>
      <c r="AF741" s="6"/>
    </row>
    <row r="742" spans="1:32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AE742" s="6"/>
      <c r="AF742" s="6"/>
    </row>
    <row r="743" spans="1:32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AE743" s="6"/>
      <c r="AF743" s="6"/>
    </row>
    <row r="744" spans="1:32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AE744" s="6"/>
      <c r="AF744" s="6"/>
    </row>
    <row r="745" spans="1:32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AE745" s="6"/>
      <c r="AF745" s="6"/>
    </row>
    <row r="746" spans="1:32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AE746" s="6"/>
      <c r="AF746" s="6"/>
    </row>
    <row r="747" spans="1:32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AE747" s="6"/>
      <c r="AF747" s="6"/>
    </row>
    <row r="748" spans="1:32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AE748" s="6"/>
      <c r="AF748" s="6"/>
    </row>
    <row r="749" spans="1:32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AE749" s="6"/>
      <c r="AF749" s="6"/>
    </row>
    <row r="750" spans="1:32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AE750" s="6"/>
      <c r="AF750" s="6"/>
    </row>
    <row r="751" spans="1:32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AE751" s="6"/>
      <c r="AF751" s="6"/>
    </row>
    <row r="752" spans="1:32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AE752" s="6"/>
      <c r="AF752" s="6"/>
    </row>
    <row r="753" spans="1:32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AE753" s="6"/>
      <c r="AF753" s="6"/>
    </row>
    <row r="754" spans="1:32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AE754" s="6"/>
      <c r="AF754" s="6"/>
    </row>
    <row r="755" spans="1:32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AE755" s="6"/>
      <c r="AF755" s="6"/>
    </row>
    <row r="756" spans="1:32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AE756" s="6"/>
      <c r="AF756" s="6"/>
    </row>
    <row r="757" spans="1:32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AE757" s="6"/>
      <c r="AF757" s="6"/>
    </row>
    <row r="758" spans="1:32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AE758" s="6"/>
      <c r="AF758" s="6"/>
    </row>
    <row r="759" spans="1:32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AE759" s="6"/>
      <c r="AF759" s="6"/>
    </row>
    <row r="760" spans="1:32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AE760" s="6"/>
      <c r="AF760" s="6"/>
    </row>
    <row r="761" spans="1:32" x14ac:dyDescent="0.25">
      <c r="AE761" s="6"/>
      <c r="AF761" s="6"/>
    </row>
    <row r="762" spans="1:32" x14ac:dyDescent="0.25">
      <c r="AE762" s="6"/>
      <c r="AF762" s="6"/>
    </row>
  </sheetData>
  <mergeCells count="30">
    <mergeCell ref="AH64:AI64"/>
    <mergeCell ref="L64:M64"/>
    <mergeCell ref="X64:Y64"/>
    <mergeCell ref="Z64:AA64"/>
    <mergeCell ref="AB64:AC64"/>
    <mergeCell ref="AD64:AE64"/>
    <mergeCell ref="AF64:AG64"/>
    <mergeCell ref="Z4:AA4"/>
    <mergeCell ref="AB4:AC4"/>
    <mergeCell ref="AD4:AE4"/>
    <mergeCell ref="AF4:AG4"/>
    <mergeCell ref="AH4:AI4"/>
    <mergeCell ref="A64:A65"/>
    <mergeCell ref="D64:E64"/>
    <mergeCell ref="F64:G64"/>
    <mergeCell ref="H64:I64"/>
    <mergeCell ref="J64:K64"/>
    <mergeCell ref="N4:O4"/>
    <mergeCell ref="P4:Q4"/>
    <mergeCell ref="R4:S4"/>
    <mergeCell ref="T4:U4"/>
    <mergeCell ref="V4:W4"/>
    <mergeCell ref="X4:Y4"/>
    <mergeCell ref="A2:M2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Ranalli, Carlee K (ranallc)</dc:creator>
  <cp:lastModifiedBy>Ranalli, Carlee K (ranallc)</cp:lastModifiedBy>
  <dcterms:created xsi:type="dcterms:W3CDTF">2018-10-23T17:50:35Z</dcterms:created>
  <dcterms:modified xsi:type="dcterms:W3CDTF">2018-10-23T17:50:59Z</dcterms:modified>
</cp:coreProperties>
</file>