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"/>
    </mc:Choice>
  </mc:AlternateContent>
  <bookViews>
    <workbookView xWindow="540" yWindow="1260" windowWidth="16920" windowHeight="7050" firstSheet="1" activeTab="1"/>
  </bookViews>
  <sheets>
    <sheet name="Chart1" sheetId="6" state="hidden" r:id="rId1"/>
    <sheet name="Data" sheetId="1" r:id="rId2"/>
    <sheet name="2005-2016 graphs" sheetId="3" r:id="rId3"/>
    <sheet name="1990-2000 graphs" sheetId="2" state="hidden" r:id="rId4"/>
    <sheet name="Sheet1" sheetId="4" state="hidden" r:id="rId5"/>
    <sheet name="Sheet2" sheetId="5" state="hidden" r:id="rId6"/>
  </sheets>
  <definedNames>
    <definedName name="_xlnm.Print_Area" localSheetId="2">'2005-2016 graphs'!$A$22:$P$124</definedName>
    <definedName name="_xlnm.Print_Area" localSheetId="1">Data!$A$1:$I$39</definedName>
    <definedName name="_xlnm.Print_Area" localSheetId="4">Sheet1!$A$1:$O$25</definedName>
  </definedNames>
  <calcPr calcId="162913"/>
</workbook>
</file>

<file path=xl/calcChain.xml><?xml version="1.0" encoding="utf-8"?>
<calcChain xmlns="http://schemas.openxmlformats.org/spreadsheetml/2006/main">
  <c r="G12" i="5" l="1"/>
  <c r="E11" i="5"/>
  <c r="G11" i="5" s="1"/>
  <c r="E12" i="5"/>
  <c r="E13" i="5"/>
  <c r="G13" i="5" s="1"/>
  <c r="E14" i="5"/>
  <c r="G14" i="5" s="1"/>
  <c r="D11" i="5"/>
  <c r="F11" i="5" s="1"/>
  <c r="D12" i="5"/>
  <c r="F12" i="5" s="1"/>
  <c r="D13" i="5"/>
  <c r="F13" i="5" s="1"/>
  <c r="D14" i="5"/>
  <c r="F14" i="5" s="1"/>
  <c r="L8" i="1" l="1"/>
  <c r="K8" i="1"/>
  <c r="J8" i="1"/>
  <c r="C41" i="1" l="1"/>
  <c r="D42" i="1" l="1"/>
  <c r="D41" i="1"/>
  <c r="L12" i="1" l="1"/>
  <c r="L11" i="1"/>
  <c r="L10" i="1"/>
  <c r="L9" i="1"/>
  <c r="K11" i="1"/>
  <c r="K10" i="1"/>
  <c r="K9" i="1"/>
  <c r="K12" i="1"/>
  <c r="J9" i="1"/>
  <c r="J10" i="1"/>
  <c r="J11" i="1"/>
  <c r="J12" i="1"/>
  <c r="M13" i="1"/>
  <c r="M15" i="1"/>
  <c r="J13" i="1" l="1"/>
  <c r="K13" i="1"/>
  <c r="L13" i="1"/>
  <c r="J23" i="1"/>
  <c r="K23" i="1"/>
  <c r="L23" i="1"/>
  <c r="J24" i="1"/>
  <c r="K24" i="1"/>
  <c r="L24" i="1"/>
  <c r="J25" i="1"/>
  <c r="K25" i="1"/>
  <c r="L25" i="1"/>
  <c r="J26" i="1"/>
  <c r="K26" i="1"/>
  <c r="L26" i="1"/>
  <c r="J27" i="1"/>
  <c r="K27" i="1"/>
  <c r="L27" i="1"/>
  <c r="J28" i="1"/>
  <c r="K28" i="1"/>
  <c r="L28" i="1"/>
  <c r="J29" i="1"/>
  <c r="K29" i="1"/>
  <c r="L29" i="1"/>
  <c r="J30" i="1"/>
  <c r="K30" i="1"/>
  <c r="L30" i="1"/>
  <c r="J31" i="1"/>
  <c r="K31" i="1"/>
  <c r="L31" i="1"/>
  <c r="J32" i="1"/>
  <c r="K32" i="1"/>
  <c r="L32" i="1"/>
  <c r="J22" i="1"/>
  <c r="K22" i="1"/>
  <c r="L22" i="1"/>
  <c r="J16" i="1"/>
  <c r="K16" i="1"/>
  <c r="L16" i="1"/>
  <c r="J17" i="1"/>
  <c r="K17" i="1"/>
  <c r="L17" i="1"/>
  <c r="J18" i="1"/>
  <c r="K18" i="1"/>
  <c r="L18" i="1"/>
  <c r="J19" i="1"/>
  <c r="K19" i="1"/>
  <c r="L19" i="1"/>
  <c r="J20" i="1"/>
  <c r="K20" i="1"/>
  <c r="L20" i="1"/>
  <c r="J21" i="1"/>
  <c r="K21" i="1"/>
  <c r="L21" i="1"/>
  <c r="J15" i="1"/>
  <c r="K15" i="1"/>
  <c r="L15" i="1"/>
  <c r="L14" i="1"/>
  <c r="K14" i="1"/>
  <c r="J14" i="1"/>
</calcChain>
</file>

<file path=xl/sharedStrings.xml><?xml version="1.0" encoding="utf-8"?>
<sst xmlns="http://schemas.openxmlformats.org/spreadsheetml/2006/main" count="214" uniqueCount="206">
  <si>
    <t>Retention Goals</t>
  </si>
  <si>
    <t>1st year</t>
  </si>
  <si>
    <t>4 year</t>
  </si>
  <si>
    <t>6 year</t>
  </si>
  <si>
    <t>Actual</t>
  </si>
  <si>
    <t>To meet goals</t>
  </si>
  <si>
    <t>Total 1 yr retain</t>
  </si>
  <si>
    <t>Total 4 yr grad</t>
  </si>
  <si>
    <t>Total 6 yr grad</t>
  </si>
  <si>
    <t>Total Cohort</t>
  </si>
  <si>
    <t>Goal met</t>
  </si>
  <si>
    <t>Goal unmet</t>
  </si>
  <si>
    <t>Cohort</t>
  </si>
  <si>
    <t>Historical Retention and Retention Goals</t>
  </si>
  <si>
    <t>316(83.8%, d=-23)</t>
  </si>
  <si>
    <t>333(85.8%, d=-16)</t>
  </si>
  <si>
    <t>325(83.3%, d=-26)</t>
  </si>
  <si>
    <t>261(66.9%, d=-32)</t>
  </si>
  <si>
    <t>332(87.1%, d=-11)</t>
  </si>
  <si>
    <t>284(74.5%, d=-2)</t>
  </si>
  <si>
    <t>321(85.6%, d=-17)</t>
  </si>
  <si>
    <t>293(85.7%, d=-15)</t>
  </si>
  <si>
    <t>242(70.8%, d=-15)</t>
  </si>
  <si>
    <t>260(76.0%, d=-14)</t>
  </si>
  <si>
    <t>324(90.0%, d=0)</t>
  </si>
  <si>
    <t>266(73.9%, d=-4)</t>
  </si>
  <si>
    <t>282(78.3%, d=-6)</t>
  </si>
  <si>
    <t>274(84.3%, d=-19)</t>
  </si>
  <si>
    <t>217(66.8%, d=-27)</t>
  </si>
  <si>
    <t>237(72.9%, d=-23)</t>
  </si>
  <si>
    <t>290(86.1%, d=-13)</t>
  </si>
  <si>
    <t>227(67.4%, d=-26)</t>
  </si>
  <si>
    <t>249(73.9%, d=-21)</t>
  </si>
  <si>
    <t>232(67.8%, d=-25)</t>
  </si>
  <si>
    <t>254(74.3%, d=-20)</t>
  </si>
  <si>
    <t>296(84.8%, d=-18)</t>
  </si>
  <si>
    <t>237(67.9%, d=-25)</t>
  </si>
  <si>
    <t>259(74.2%, d=-20)</t>
  </si>
  <si>
    <t>236(83.1%, d=-28)</t>
  </si>
  <si>
    <t>196(69.0%, d=-17)</t>
  </si>
  <si>
    <t>204(71.8%, d=-23)</t>
  </si>
  <si>
    <t>221(84.4%, d=-15)</t>
  </si>
  <si>
    <t>181(69.1%, d=-16)</t>
  </si>
  <si>
    <t>192(73.3%, d=-18)</t>
  </si>
  <si>
    <t>239(79.1%, d=-33)</t>
  </si>
  <si>
    <t>199(65.9%, d=-28)</t>
  </si>
  <si>
    <t>214(70.1%, d=-28)</t>
  </si>
  <si>
    <t>208(80.6%, d=-24)</t>
  </si>
  <si>
    <t>162(62.8%, d=-32)</t>
  </si>
  <si>
    <t>175(67.8%, d=-31)</t>
  </si>
  <si>
    <t>163(62.4%, d=-33)</t>
  </si>
  <si>
    <t>178(68.2%, d=-31)</t>
  </si>
  <si>
    <t>216(82.8%, d=-19)</t>
  </si>
  <si>
    <t>238(86.2%, d=-10)</t>
  </si>
  <si>
    <t>170(61.6%, d=-37)</t>
  </si>
  <si>
    <t>193(69.9%, d=-28)</t>
  </si>
  <si>
    <t>Total Number(% of cohort, d= difference from goal)</t>
  </si>
  <si>
    <t>285(76.0%, d=4)</t>
  </si>
  <si>
    <t>300(80.0%, d=0)</t>
  </si>
  <si>
    <t>Year 3</t>
  </si>
  <si>
    <t>Year 4</t>
  </si>
  <si>
    <t>Return Fall Year 2</t>
  </si>
  <si>
    <t>307(79.1%)</t>
  </si>
  <si>
    <t>290(74.4%)</t>
  </si>
  <si>
    <t>306(80.3%)</t>
  </si>
  <si>
    <t>312(83.2%)</t>
  </si>
  <si>
    <t>267(78.1%)</t>
  </si>
  <si>
    <t>294(81.7%)</t>
  </si>
  <si>
    <t>247(76.0%)</t>
  </si>
  <si>
    <t>265(78.1%)</t>
  </si>
  <si>
    <t>276(80.7%)</t>
  </si>
  <si>
    <t>273(78.2%)</t>
  </si>
  <si>
    <t>216(76.1%)</t>
  </si>
  <si>
    <t>200(76.3%)</t>
  </si>
  <si>
    <t>227(75.2%)</t>
  </si>
  <si>
    <t>184(71.3%)</t>
  </si>
  <si>
    <t>205(78.5%)</t>
  </si>
  <si>
    <t>215(77.9%)</t>
  </si>
  <si>
    <t>287(74.0%)</t>
  </si>
  <si>
    <t>283(72.6%)</t>
  </si>
  <si>
    <t>298(78.2%)</t>
  </si>
  <si>
    <t>299(79.7%)</t>
  </si>
  <si>
    <t>258(75.4%)</t>
  </si>
  <si>
    <t>280(77.8%)</t>
  </si>
  <si>
    <t>241(74.2%)</t>
  </si>
  <si>
    <t>244(72.4%)</t>
  </si>
  <si>
    <t>262(76.6%)</t>
  </si>
  <si>
    <t>266(76.2%)</t>
  </si>
  <si>
    <t>208(73.2%)</t>
  </si>
  <si>
    <t>192(73.3%)</t>
  </si>
  <si>
    <t>210(69.5%)</t>
  </si>
  <si>
    <t>183(70.9%)</t>
  </si>
  <si>
    <t>176(67.4%)</t>
  </si>
  <si>
    <t>182(65.9%)</t>
  </si>
  <si>
    <t>Return Spring Year 1</t>
  </si>
  <si>
    <t>346(91.8%)</t>
  </si>
  <si>
    <t>372(95.9%)</t>
  </si>
  <si>
    <t>350(97.2%)</t>
  </si>
  <si>
    <t>350(93.3%)</t>
  </si>
  <si>
    <t>359(94.2%)</t>
  </si>
  <si>
    <t>369(94.6%)</t>
  </si>
  <si>
    <t>294(90.5%)</t>
  </si>
  <si>
    <t>306(90.8%)</t>
  </si>
  <si>
    <t>324(94.7%)</t>
  </si>
  <si>
    <t>315(90.3%)</t>
  </si>
  <si>
    <t>264(93.0%)</t>
  </si>
  <si>
    <t>255(96.2%)</t>
  </si>
  <si>
    <t>289(95.7%)</t>
  </si>
  <si>
    <t>246(95.3%)</t>
  </si>
  <si>
    <t>254(97.3%)</t>
  </si>
  <si>
    <t>262(94.9%)</t>
  </si>
  <si>
    <t>433(93.9%)</t>
  </si>
  <si>
    <t>83 WITHDRAWALS</t>
  </si>
  <si>
    <t>302(79.3%, d=-3)</t>
  </si>
  <si>
    <t>326(95.3%)</t>
  </si>
  <si>
    <t>RETURN SPRING YR. 1</t>
  </si>
  <si>
    <t>RETURN FALL YR. 2</t>
  </si>
  <si>
    <t>FIVE YR</t>
  </si>
  <si>
    <t>276(70.8 %)</t>
  </si>
  <si>
    <t>391(84.8%, d=-24)</t>
  </si>
  <si>
    <t>290(76.9%)</t>
  </si>
  <si>
    <t>267(73.8%)*</t>
  </si>
  <si>
    <t>339(93.6%)</t>
  </si>
  <si>
    <t>305(84.3%, d=-21)</t>
  </si>
  <si>
    <t>278(76.8%)</t>
  </si>
  <si>
    <t>278(71.6%, d=-13)</t>
  </si>
  <si>
    <t>348 (95%)</t>
  </si>
  <si>
    <t>299 (78%)</t>
  </si>
  <si>
    <t>Fresh Goal</t>
  </si>
  <si>
    <t>4 Yr Goal</t>
  </si>
  <si>
    <t>6 Yr Goal</t>
  </si>
  <si>
    <t>281(72%, d=-31)</t>
  </si>
  <si>
    <t>256(70.7%, d=-16)</t>
  </si>
  <si>
    <t>293(75.5%)</t>
  </si>
  <si>
    <t>306 (83.6% , d=-23 )</t>
  </si>
  <si>
    <t>366(79.4%)</t>
  </si>
  <si>
    <t>281(74.5%)</t>
  </si>
  <si>
    <t>396 (94.1%)</t>
  </si>
  <si>
    <t>293(75.5%, d=-17)</t>
  </si>
  <si>
    <t>271(71.9%, d=-12)</t>
  </si>
  <si>
    <t>269(74.3%)</t>
  </si>
  <si>
    <t>358 (85.0%, d=-21)</t>
  </si>
  <si>
    <t>278 (76.0%)</t>
  </si>
  <si>
    <t>360 (78.1%)</t>
  </si>
  <si>
    <t>351 (96.7%)</t>
  </si>
  <si>
    <t>1st yr retention</t>
  </si>
  <si>
    <t>6 yr grad</t>
  </si>
  <si>
    <t>Overall loss</t>
  </si>
  <si>
    <t>Lost in 1st Yr</t>
  </si>
  <si>
    <t>Lost after 1st Yr</t>
  </si>
  <si>
    <t>% of loss that occurs in first yr</t>
  </si>
  <si>
    <t>331(71.8%, d=-15)</t>
  </si>
  <si>
    <t>328 (90.4%, d=0)</t>
  </si>
  <si>
    <t>280 (74.3%)</t>
  </si>
  <si>
    <t>271(74.9%, d=-19)</t>
  </si>
  <si>
    <t>331 (78.6%)</t>
  </si>
  <si>
    <t>263 (71.9%)</t>
  </si>
  <si>
    <t>387 (96.3%)</t>
  </si>
  <si>
    <t>283 (75.1%, d=-19</t>
  </si>
  <si>
    <t>245 (66.9%, d=-30)</t>
  </si>
  <si>
    <t>As of 9/5/13</t>
  </si>
  <si>
    <t>318 (75.5%)</t>
  </si>
  <si>
    <t>314 (86.5%)</t>
  </si>
  <si>
    <t>356 (77.2%)</t>
  </si>
  <si>
    <t>353 (87.8%, d=-8)</t>
  </si>
  <si>
    <t>367 (93.9%)</t>
  </si>
  <si>
    <t>4 YR</t>
  </si>
  <si>
    <t>6 YR</t>
  </si>
  <si>
    <t>TOTAL 4 YR</t>
  </si>
  <si>
    <t>TOTAL 6 YR</t>
  </si>
  <si>
    <t>RETURN FALL YR 2</t>
  </si>
  <si>
    <t>RETURN SPRING YR 1</t>
  </si>
  <si>
    <t xml:space="preserve">  </t>
  </si>
  <si>
    <t>260 (71.0%)</t>
  </si>
  <si>
    <t>359 (77.9%, d=-10)</t>
  </si>
  <si>
    <t>303 (72.0%, d=-13)</t>
  </si>
  <si>
    <t>344 (88.0%, d=-8)</t>
  </si>
  <si>
    <t>331 (82.3%)</t>
  </si>
  <si>
    <t>299 (82.4%)</t>
  </si>
  <si>
    <t>407 (96.2%)</t>
  </si>
  <si>
    <t>268 (73.2%, d=-25)</t>
  </si>
  <si>
    <t>290 (79.9%, d=+18)</t>
  </si>
  <si>
    <t>319 (81.6%)</t>
  </si>
  <si>
    <t>320 (79.6%)</t>
  </si>
  <si>
    <t>362 (85.6%, d=-19 )</t>
  </si>
  <si>
    <t>333 (93.5%)</t>
  </si>
  <si>
    <t>315 (74.8%)</t>
  </si>
  <si>
    <t>302 (84.8%, d=-18)</t>
  </si>
  <si>
    <t>317 (75.3%, d=-20)</t>
  </si>
  <si>
    <t>297 (73.9%, d=-5)</t>
  </si>
  <si>
    <t>300 (82.6%)</t>
  </si>
  <si>
    <t>342 (80.9 %)</t>
  </si>
  <si>
    <t>311 (79.5%)</t>
  </si>
  <si>
    <t>368 (93.4%)</t>
  </si>
  <si>
    <t>279 (78.4%)</t>
  </si>
  <si>
    <t>315 (74.5%)</t>
  </si>
  <si>
    <t>318 (80.7%, d= -37)</t>
  </si>
  <si>
    <t>312 (77.6%)</t>
  </si>
  <si>
    <t>301 (82.9%, d+11)</t>
  </si>
  <si>
    <t>286 (73.1%, d=-7)</t>
  </si>
  <si>
    <t>321 (94.1%)</t>
  </si>
  <si>
    <t>286 (83.9%, d=-21)</t>
  </si>
  <si>
    <t>318 (79.1%, d=-4)</t>
  </si>
  <si>
    <t>297 (70.2%, d=-20)</t>
  </si>
  <si>
    <t>287 (72.8%)</t>
  </si>
  <si>
    <t>271 (76.1%)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</si>
</sst>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3">
    <xf numFmtId="0" fontId="0" fillId="0" borderId="0" xfId="0"/>
    <xf numFmtId="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/>
    <xf numFmtId="1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0" fillId="5" borderId="0" xfId="0" applyFill="1"/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" fontId="0" fillId="0" borderId="0" xfId="0" applyNumberFormat="1" applyBorder="1"/>
    <xf numFmtId="0" fontId="0" fillId="6" borderId="0" xfId="0" applyFill="1"/>
    <xf numFmtId="1" fontId="0" fillId="0" borderId="0" xfId="0" applyNumberFormat="1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1" fontId="0" fillId="5" borderId="0" xfId="0" applyNumberFormat="1" applyFill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" fontId="0" fillId="7" borderId="0" xfId="0" applyNumberFormat="1" applyFill="1" applyBorder="1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9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9" borderId="1" xfId="0" applyFill="1" applyBorder="1"/>
    <xf numFmtId="0" fontId="0" fillId="8" borderId="1" xfId="0" applyFill="1" applyBorder="1"/>
    <xf numFmtId="0" fontId="0" fillId="5" borderId="1" xfId="0" applyFill="1" applyBorder="1"/>
    <xf numFmtId="0" fontId="3" fillId="0" borderId="0" xfId="0" applyFont="1"/>
    <xf numFmtId="0" fontId="3" fillId="9" borderId="0" xfId="0" applyFont="1" applyFill="1"/>
    <xf numFmtId="0" fontId="3" fillId="8" borderId="0" xfId="0" applyFont="1" applyFill="1"/>
    <xf numFmtId="0" fontId="3" fillId="5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" fontId="0" fillId="3" borderId="0" xfId="0" applyNumberFormat="1" applyFill="1"/>
    <xf numFmtId="0" fontId="3" fillId="0" borderId="1" xfId="0" applyFont="1" applyBorder="1"/>
    <xf numFmtId="0" fontId="3" fillId="9" borderId="1" xfId="0" applyFont="1" applyFill="1" applyBorder="1"/>
    <xf numFmtId="0" fontId="3" fillId="8" borderId="1" xfId="0" applyFont="1" applyFill="1" applyBorder="1"/>
    <xf numFmtId="0" fontId="3" fillId="5" borderId="1" xfId="0" applyFont="1" applyFill="1" applyBorder="1"/>
    <xf numFmtId="0" fontId="0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/>
    </xf>
    <xf numFmtId="0" fontId="0" fillId="9" borderId="1" xfId="0" applyFont="1" applyFill="1" applyBorder="1"/>
    <xf numFmtId="0" fontId="0" fillId="8" borderId="1" xfId="0" applyFont="1" applyFill="1" applyBorder="1"/>
    <xf numFmtId="0" fontId="0" fillId="5" borderId="1" xfId="0" applyFont="1" applyFill="1" applyBorder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5" borderId="0" xfId="0" applyFill="1" applyAlignment="1">
      <alignment horizontal="center"/>
    </xf>
    <xf numFmtId="10" fontId="0" fillId="0" borderId="0" xfId="0" applyNumberFormat="1"/>
    <xf numFmtId="0" fontId="0" fillId="4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Data!$J$1:$J$17</c:f>
              <c:strCache>
                <c:ptCount val="17"/>
                <c:pt idx="0">
                  <c:v>Historical Retention and Retention Goals</c:v>
                </c:pt>
                <c:pt idx="1">
                  <c:v>To meet goals</c:v>
                </c:pt>
                <c:pt idx="2">
                  <c:v>Total 1 yr retain</c:v>
                </c:pt>
                <c:pt idx="3">
                  <c:v>350</c:v>
                </c:pt>
                <c:pt idx="4">
                  <c:v>286 (83.9%, d=-21)</c:v>
                </c:pt>
                <c:pt idx="5">
                  <c:v>318 (80.7%, d= -37)</c:v>
                </c:pt>
                <c:pt idx="6">
                  <c:v>279 (78.4%)</c:v>
                </c:pt>
                <c:pt idx="7">
                  <c:v>381</c:v>
                </c:pt>
                <c:pt idx="8">
                  <c:v>352</c:v>
                </c:pt>
                <c:pt idx="9">
                  <c:v>362</c:v>
                </c:pt>
                <c:pt idx="10">
                  <c:v>327</c:v>
                </c:pt>
                <c:pt idx="11">
                  <c:v>379</c:v>
                </c:pt>
                <c:pt idx="12">
                  <c:v>329</c:v>
                </c:pt>
                <c:pt idx="13">
                  <c:v>415</c:v>
                </c:pt>
                <c:pt idx="14">
                  <c:v>339</c:v>
                </c:pt>
                <c:pt idx="15">
                  <c:v>326</c:v>
                </c:pt>
                <c:pt idx="16">
                  <c:v>349</c:v>
                </c:pt>
              </c:strCache>
            </c:strRef>
          </c:tx>
          <c:invertIfNegative val="0"/>
          <c:cat>
            <c:multiLvlStrRef>
              <c:f>Data!$A$18:$I$32</c:f>
              <c:multiLvlStrCache>
                <c:ptCount val="15"/>
                <c:lvl>
                  <c:pt idx="0">
                    <c:v>281(72%, d=-31)</c:v>
                  </c:pt>
                  <c:pt idx="1">
                    <c:v>302(79.3%, d=-3)</c:v>
                  </c:pt>
                  <c:pt idx="2">
                    <c:v>300(80.0%, d=0)</c:v>
                  </c:pt>
                  <c:pt idx="3">
                    <c:v>260(76.0%, d=-14)</c:v>
                  </c:pt>
                  <c:pt idx="4">
                    <c:v>282(78.3%, d=-6)</c:v>
                  </c:pt>
                  <c:pt idx="5">
                    <c:v>237(72.9%, d=-23)</c:v>
                  </c:pt>
                  <c:pt idx="6">
                    <c:v>249(73.9%, d=-21)</c:v>
                  </c:pt>
                  <c:pt idx="7">
                    <c:v>254(74.3%, d=-20)</c:v>
                  </c:pt>
                  <c:pt idx="8">
                    <c:v>259(74.2%, d=-20)</c:v>
                  </c:pt>
                  <c:pt idx="9">
                    <c:v>204(71.8%, d=-23)</c:v>
                  </c:pt>
                  <c:pt idx="10">
                    <c:v>192(73.3%, d=-18)</c:v>
                  </c:pt>
                  <c:pt idx="11">
                    <c:v>214(70.1%, d=-28)</c:v>
                  </c:pt>
                  <c:pt idx="12">
                    <c:v>175(67.8%, d=-31)</c:v>
                  </c:pt>
                  <c:pt idx="13">
                    <c:v>178(68.2%, d=-31)</c:v>
                  </c:pt>
                  <c:pt idx="14">
                    <c:v>193(69.9%, d=-28)</c:v>
                  </c:pt>
                </c:lvl>
                <c:lvl>
                  <c:pt idx="0">
                    <c:v>276(70.8 %)</c:v>
                  </c:pt>
                  <c:pt idx="1">
                    <c:v>299 (78%)</c:v>
                  </c:pt>
                </c:lvl>
                <c:lvl>
                  <c:pt idx="0">
                    <c:v>261(66.9%, d=-32)</c:v>
                  </c:pt>
                  <c:pt idx="1">
                    <c:v>284(74.5%, d=-2)</c:v>
                  </c:pt>
                  <c:pt idx="2">
                    <c:v>285(76.0%, d=4)</c:v>
                  </c:pt>
                  <c:pt idx="3">
                    <c:v>242(70.8%, d=-15)</c:v>
                  </c:pt>
                  <c:pt idx="4">
                    <c:v>266(73.9%, d=-4)</c:v>
                  </c:pt>
                  <c:pt idx="5">
                    <c:v>217(66.8%, d=-27)</c:v>
                  </c:pt>
                  <c:pt idx="6">
                    <c:v>227(67.4%, d=-26)</c:v>
                  </c:pt>
                  <c:pt idx="7">
                    <c:v>232(67.8%, d=-25)</c:v>
                  </c:pt>
                  <c:pt idx="8">
                    <c:v>237(67.9%, d=-25)</c:v>
                  </c:pt>
                  <c:pt idx="9">
                    <c:v>196(69.0%, d=-17)</c:v>
                  </c:pt>
                  <c:pt idx="10">
                    <c:v>181(69.1%, d=-16)</c:v>
                  </c:pt>
                  <c:pt idx="11">
                    <c:v>199(65.9%, d=-28)</c:v>
                  </c:pt>
                  <c:pt idx="12">
                    <c:v>162(62.8%, d=-32)</c:v>
                  </c:pt>
                  <c:pt idx="13">
                    <c:v>163(62.4%, d=-33)</c:v>
                  </c:pt>
                  <c:pt idx="14">
                    <c:v>170(61.6%, d=-37)</c:v>
                  </c:pt>
                </c:lvl>
                <c:lvl>
                  <c:pt idx="0">
                    <c:v>283(72.6%)</c:v>
                  </c:pt>
                  <c:pt idx="1">
                    <c:v>298(78.2%)</c:v>
                  </c:pt>
                  <c:pt idx="2">
                    <c:v>299(79.7%)</c:v>
                  </c:pt>
                  <c:pt idx="3">
                    <c:v>258(75.4%)</c:v>
                  </c:pt>
                  <c:pt idx="4">
                    <c:v>280(77.8%)</c:v>
                  </c:pt>
                  <c:pt idx="5">
                    <c:v>241(74.2%)</c:v>
                  </c:pt>
                  <c:pt idx="6">
                    <c:v>244(72.4%)</c:v>
                  </c:pt>
                  <c:pt idx="7">
                    <c:v>262(76.6%)</c:v>
                  </c:pt>
                  <c:pt idx="8">
                    <c:v>266(76.2%)</c:v>
                  </c:pt>
                  <c:pt idx="9">
                    <c:v>208(73.2%)</c:v>
                  </c:pt>
                  <c:pt idx="10">
                    <c:v>192(73.3%)</c:v>
                  </c:pt>
                  <c:pt idx="11">
                    <c:v>210(69.5%)</c:v>
                  </c:pt>
                  <c:pt idx="12">
                    <c:v>183(70.9%)</c:v>
                  </c:pt>
                  <c:pt idx="13">
                    <c:v>176(67.4%)</c:v>
                  </c:pt>
                  <c:pt idx="14">
                    <c:v>182(65.9%)</c:v>
                  </c:pt>
                </c:lvl>
                <c:lvl>
                  <c:pt idx="0">
                    <c:v>290(74.4%)</c:v>
                  </c:pt>
                  <c:pt idx="1">
                    <c:v>306(80.3%)</c:v>
                  </c:pt>
                  <c:pt idx="2">
                    <c:v>312(83.2%)</c:v>
                  </c:pt>
                  <c:pt idx="3">
                    <c:v>267(78.1%)</c:v>
                  </c:pt>
                  <c:pt idx="4">
                    <c:v>294(81.7%)</c:v>
                  </c:pt>
                  <c:pt idx="5">
                    <c:v>247(76.0%)</c:v>
                  </c:pt>
                  <c:pt idx="6">
                    <c:v>265(78.1%)</c:v>
                  </c:pt>
                  <c:pt idx="7">
                    <c:v>276(80.7%)</c:v>
                  </c:pt>
                  <c:pt idx="8">
                    <c:v>273(78.2%)</c:v>
                  </c:pt>
                  <c:pt idx="9">
                    <c:v>216(76.1%)</c:v>
                  </c:pt>
                  <c:pt idx="10">
                    <c:v>200(76.3%)</c:v>
                  </c:pt>
                  <c:pt idx="11">
                    <c:v>227(75.2%)</c:v>
                  </c:pt>
                  <c:pt idx="12">
                    <c:v>184(71.3%)</c:v>
                  </c:pt>
                  <c:pt idx="13">
                    <c:v>205(78.5%)</c:v>
                  </c:pt>
                  <c:pt idx="14">
                    <c:v>215(77.9%)</c:v>
                  </c:pt>
                </c:lvl>
                <c:lvl>
                  <c:pt idx="0">
                    <c:v>325(83.3%, d=-26)</c:v>
                  </c:pt>
                  <c:pt idx="1">
                    <c:v>332(87.1%, d=-11)</c:v>
                  </c:pt>
                  <c:pt idx="2">
                    <c:v>321(85.6%, d=-17)</c:v>
                  </c:pt>
                  <c:pt idx="3">
                    <c:v>293(85.7%, d=-15)</c:v>
                  </c:pt>
                  <c:pt idx="4">
                    <c:v>324(90.0%, d=0)</c:v>
                  </c:pt>
                  <c:pt idx="5">
                    <c:v>274(84.3%, d=-19)</c:v>
                  </c:pt>
                  <c:pt idx="6">
                    <c:v>290(86.1%, d=-13)</c:v>
                  </c:pt>
                  <c:pt idx="7">
                    <c:v>293(85.7%, d=-15)</c:v>
                  </c:pt>
                  <c:pt idx="8">
                    <c:v>296(84.8%, d=-18)</c:v>
                  </c:pt>
                  <c:pt idx="9">
                    <c:v>236(83.1%, d=-28)</c:v>
                  </c:pt>
                  <c:pt idx="10">
                    <c:v>221(84.4%, d=-15)</c:v>
                  </c:pt>
                  <c:pt idx="11">
                    <c:v>239(79.1%, d=-33)</c:v>
                  </c:pt>
                  <c:pt idx="12">
                    <c:v>208(80.6%, d=-24)</c:v>
                  </c:pt>
                  <c:pt idx="13">
                    <c:v>216(82.8%, d=-19)</c:v>
                  </c:pt>
                  <c:pt idx="14">
                    <c:v>238(86.2%, d=-10)</c:v>
                  </c:pt>
                </c:lvl>
                <c:lvl>
                  <c:pt idx="0">
                    <c:v>369(94.6%)</c:v>
                  </c:pt>
                  <c:pt idx="1">
                    <c:v>359(94.2%)</c:v>
                  </c:pt>
                  <c:pt idx="2">
                    <c:v>350(93.3%)</c:v>
                  </c:pt>
                  <c:pt idx="3">
                    <c:v>326(95.3%)</c:v>
                  </c:pt>
                  <c:pt idx="4">
                    <c:v>350(97.2%)</c:v>
                  </c:pt>
                  <c:pt idx="5">
                    <c:v>294(90.5%)</c:v>
                  </c:pt>
                  <c:pt idx="6">
                    <c:v>306(90.8%)</c:v>
                  </c:pt>
                  <c:pt idx="7">
                    <c:v>324(94.7%)</c:v>
                  </c:pt>
                  <c:pt idx="8">
                    <c:v>315(90.3%)</c:v>
                  </c:pt>
                  <c:pt idx="9">
                    <c:v>264(93.0%)</c:v>
                  </c:pt>
                  <c:pt idx="10">
                    <c:v>255(96.2%)</c:v>
                  </c:pt>
                  <c:pt idx="11">
                    <c:v>289(95.7%)</c:v>
                  </c:pt>
                  <c:pt idx="12">
                    <c:v>246(95.3%)</c:v>
                  </c:pt>
                  <c:pt idx="13">
                    <c:v>254(97.3%)</c:v>
                  </c:pt>
                  <c:pt idx="14">
                    <c:v>262(94.9%)</c:v>
                  </c:pt>
                </c:lvl>
                <c:lvl>
                  <c:pt idx="0">
                    <c:v>390</c:v>
                  </c:pt>
                  <c:pt idx="1">
                    <c:v>381</c:v>
                  </c:pt>
                  <c:pt idx="2">
                    <c:v>375</c:v>
                  </c:pt>
                  <c:pt idx="3">
                    <c:v>342</c:v>
                  </c:pt>
                  <c:pt idx="4">
                    <c:v>360</c:v>
                  </c:pt>
                  <c:pt idx="5">
                    <c:v>325</c:v>
                  </c:pt>
                  <c:pt idx="6">
                    <c:v>337</c:v>
                  </c:pt>
                  <c:pt idx="7">
                    <c:v>342</c:v>
                  </c:pt>
                  <c:pt idx="8">
                    <c:v>349</c:v>
                  </c:pt>
                  <c:pt idx="9">
                    <c:v>284</c:v>
                  </c:pt>
                  <c:pt idx="10">
                    <c:v>262</c:v>
                  </c:pt>
                  <c:pt idx="11">
                    <c:v>302</c:v>
                  </c:pt>
                  <c:pt idx="12">
                    <c:v>258</c:v>
                  </c:pt>
                  <c:pt idx="13">
                    <c:v>261</c:v>
                  </c:pt>
                  <c:pt idx="14">
                    <c:v>276</c:v>
                  </c:pt>
                </c:lvl>
                <c:lvl>
                  <c:pt idx="0">
                    <c:v>2004</c:v>
                  </c:pt>
                  <c:pt idx="1">
                    <c:v>2003</c:v>
                  </c:pt>
                  <c:pt idx="2">
                    <c:v>2002</c:v>
                  </c:pt>
                  <c:pt idx="3">
                    <c:v>2001</c:v>
                  </c:pt>
                  <c:pt idx="4">
                    <c:v>2000</c:v>
                  </c:pt>
                  <c:pt idx="5">
                    <c:v>1999</c:v>
                  </c:pt>
                  <c:pt idx="6">
                    <c:v>1998</c:v>
                  </c:pt>
                  <c:pt idx="7">
                    <c:v>1997</c:v>
                  </c:pt>
                  <c:pt idx="8">
                    <c:v>1996</c:v>
                  </c:pt>
                  <c:pt idx="9">
                    <c:v>1995</c:v>
                  </c:pt>
                  <c:pt idx="10">
                    <c:v>1994</c:v>
                  </c:pt>
                  <c:pt idx="11">
                    <c:v>1993</c:v>
                  </c:pt>
                  <c:pt idx="12">
                    <c:v>1992</c:v>
                  </c:pt>
                  <c:pt idx="13">
                    <c:v>1991</c:v>
                  </c:pt>
                  <c:pt idx="14">
                    <c:v>1990</c:v>
                  </c:pt>
                </c:lvl>
              </c:multiLvlStrCache>
            </c:multiLvlStrRef>
          </c:cat>
          <c:val>
            <c:numRef>
              <c:f>Data!$J$18:$J$32</c:f>
              <c:numCache>
                <c:formatCode>0</c:formatCode>
                <c:ptCount val="15"/>
                <c:pt idx="0">
                  <c:v>351</c:v>
                </c:pt>
                <c:pt idx="1">
                  <c:v>342.90000000000003</c:v>
                </c:pt>
                <c:pt idx="2">
                  <c:v>337.5</c:v>
                </c:pt>
                <c:pt idx="3">
                  <c:v>307.8</c:v>
                </c:pt>
                <c:pt idx="4">
                  <c:v>324</c:v>
                </c:pt>
                <c:pt idx="5">
                  <c:v>292.5</c:v>
                </c:pt>
                <c:pt idx="6">
                  <c:v>303.3</c:v>
                </c:pt>
                <c:pt idx="7">
                  <c:v>307.8</c:v>
                </c:pt>
                <c:pt idx="8">
                  <c:v>314.10000000000002</c:v>
                </c:pt>
                <c:pt idx="9">
                  <c:v>255.6</c:v>
                </c:pt>
                <c:pt idx="10">
                  <c:v>235.8</c:v>
                </c:pt>
                <c:pt idx="11">
                  <c:v>271.8</c:v>
                </c:pt>
                <c:pt idx="12">
                  <c:v>232.20000000000002</c:v>
                </c:pt>
                <c:pt idx="13">
                  <c:v>234.9</c:v>
                </c:pt>
                <c:pt idx="14">
                  <c:v>248.4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65-4535-9FA1-B1302D29E4E3}"/>
            </c:ext>
          </c:extLst>
        </c:ser>
        <c:ser>
          <c:idx val="1"/>
          <c:order val="1"/>
          <c:tx>
            <c:strRef>
              <c:f>Data!$K$1:$K$17</c:f>
              <c:strCache>
                <c:ptCount val="17"/>
                <c:pt idx="0">
                  <c:v>Historical Retention and Retention Goals</c:v>
                </c:pt>
                <c:pt idx="1">
                  <c:v>To meet goals</c:v>
                </c:pt>
                <c:pt idx="2">
                  <c:v>Total 4 yr grad</c:v>
                </c:pt>
                <c:pt idx="3">
                  <c:v>350</c:v>
                </c:pt>
                <c:pt idx="4">
                  <c:v>286 (83.9%, d=-21)</c:v>
                </c:pt>
                <c:pt idx="5">
                  <c:v>318 (80.7%, d= -37)</c:v>
                </c:pt>
                <c:pt idx="6">
                  <c:v>279 (78.4%)</c:v>
                </c:pt>
                <c:pt idx="7">
                  <c:v>317</c:v>
                </c:pt>
                <c:pt idx="8">
                  <c:v>293</c:v>
                </c:pt>
                <c:pt idx="9">
                  <c:v>302</c:v>
                </c:pt>
                <c:pt idx="10">
                  <c:v>272</c:v>
                </c:pt>
                <c:pt idx="11">
                  <c:v>316</c:v>
                </c:pt>
                <c:pt idx="12">
                  <c:v>275</c:v>
                </c:pt>
                <c:pt idx="13">
                  <c:v>346</c:v>
                </c:pt>
                <c:pt idx="14">
                  <c:v>283</c:v>
                </c:pt>
                <c:pt idx="15">
                  <c:v>272</c:v>
                </c:pt>
                <c:pt idx="16">
                  <c:v>291</c:v>
                </c:pt>
              </c:strCache>
            </c:strRef>
          </c:tx>
          <c:invertIfNegative val="0"/>
          <c:cat>
            <c:multiLvlStrRef>
              <c:f>Data!$A$18:$I$32</c:f>
              <c:multiLvlStrCache>
                <c:ptCount val="15"/>
                <c:lvl>
                  <c:pt idx="0">
                    <c:v>281(72%, d=-31)</c:v>
                  </c:pt>
                  <c:pt idx="1">
                    <c:v>302(79.3%, d=-3)</c:v>
                  </c:pt>
                  <c:pt idx="2">
                    <c:v>300(80.0%, d=0)</c:v>
                  </c:pt>
                  <c:pt idx="3">
                    <c:v>260(76.0%, d=-14)</c:v>
                  </c:pt>
                  <c:pt idx="4">
                    <c:v>282(78.3%, d=-6)</c:v>
                  </c:pt>
                  <c:pt idx="5">
                    <c:v>237(72.9%, d=-23)</c:v>
                  </c:pt>
                  <c:pt idx="6">
                    <c:v>249(73.9%, d=-21)</c:v>
                  </c:pt>
                  <c:pt idx="7">
                    <c:v>254(74.3%, d=-20)</c:v>
                  </c:pt>
                  <c:pt idx="8">
                    <c:v>259(74.2%, d=-20)</c:v>
                  </c:pt>
                  <c:pt idx="9">
                    <c:v>204(71.8%, d=-23)</c:v>
                  </c:pt>
                  <c:pt idx="10">
                    <c:v>192(73.3%, d=-18)</c:v>
                  </c:pt>
                  <c:pt idx="11">
                    <c:v>214(70.1%, d=-28)</c:v>
                  </c:pt>
                  <c:pt idx="12">
                    <c:v>175(67.8%, d=-31)</c:v>
                  </c:pt>
                  <c:pt idx="13">
                    <c:v>178(68.2%, d=-31)</c:v>
                  </c:pt>
                  <c:pt idx="14">
                    <c:v>193(69.9%, d=-28)</c:v>
                  </c:pt>
                </c:lvl>
                <c:lvl>
                  <c:pt idx="0">
                    <c:v>276(70.8 %)</c:v>
                  </c:pt>
                  <c:pt idx="1">
                    <c:v>299 (78%)</c:v>
                  </c:pt>
                </c:lvl>
                <c:lvl>
                  <c:pt idx="0">
                    <c:v>261(66.9%, d=-32)</c:v>
                  </c:pt>
                  <c:pt idx="1">
                    <c:v>284(74.5%, d=-2)</c:v>
                  </c:pt>
                  <c:pt idx="2">
                    <c:v>285(76.0%, d=4)</c:v>
                  </c:pt>
                  <c:pt idx="3">
                    <c:v>242(70.8%, d=-15)</c:v>
                  </c:pt>
                  <c:pt idx="4">
                    <c:v>266(73.9%, d=-4)</c:v>
                  </c:pt>
                  <c:pt idx="5">
                    <c:v>217(66.8%, d=-27)</c:v>
                  </c:pt>
                  <c:pt idx="6">
                    <c:v>227(67.4%, d=-26)</c:v>
                  </c:pt>
                  <c:pt idx="7">
                    <c:v>232(67.8%, d=-25)</c:v>
                  </c:pt>
                  <c:pt idx="8">
                    <c:v>237(67.9%, d=-25)</c:v>
                  </c:pt>
                  <c:pt idx="9">
                    <c:v>196(69.0%, d=-17)</c:v>
                  </c:pt>
                  <c:pt idx="10">
                    <c:v>181(69.1%, d=-16)</c:v>
                  </c:pt>
                  <c:pt idx="11">
                    <c:v>199(65.9%, d=-28)</c:v>
                  </c:pt>
                  <c:pt idx="12">
                    <c:v>162(62.8%, d=-32)</c:v>
                  </c:pt>
                  <c:pt idx="13">
                    <c:v>163(62.4%, d=-33)</c:v>
                  </c:pt>
                  <c:pt idx="14">
                    <c:v>170(61.6%, d=-37)</c:v>
                  </c:pt>
                </c:lvl>
                <c:lvl>
                  <c:pt idx="0">
                    <c:v>283(72.6%)</c:v>
                  </c:pt>
                  <c:pt idx="1">
                    <c:v>298(78.2%)</c:v>
                  </c:pt>
                  <c:pt idx="2">
                    <c:v>299(79.7%)</c:v>
                  </c:pt>
                  <c:pt idx="3">
                    <c:v>258(75.4%)</c:v>
                  </c:pt>
                  <c:pt idx="4">
                    <c:v>280(77.8%)</c:v>
                  </c:pt>
                  <c:pt idx="5">
                    <c:v>241(74.2%)</c:v>
                  </c:pt>
                  <c:pt idx="6">
                    <c:v>244(72.4%)</c:v>
                  </c:pt>
                  <c:pt idx="7">
                    <c:v>262(76.6%)</c:v>
                  </c:pt>
                  <c:pt idx="8">
                    <c:v>266(76.2%)</c:v>
                  </c:pt>
                  <c:pt idx="9">
                    <c:v>208(73.2%)</c:v>
                  </c:pt>
                  <c:pt idx="10">
                    <c:v>192(73.3%)</c:v>
                  </c:pt>
                  <c:pt idx="11">
                    <c:v>210(69.5%)</c:v>
                  </c:pt>
                  <c:pt idx="12">
                    <c:v>183(70.9%)</c:v>
                  </c:pt>
                  <c:pt idx="13">
                    <c:v>176(67.4%)</c:v>
                  </c:pt>
                  <c:pt idx="14">
                    <c:v>182(65.9%)</c:v>
                  </c:pt>
                </c:lvl>
                <c:lvl>
                  <c:pt idx="0">
                    <c:v>290(74.4%)</c:v>
                  </c:pt>
                  <c:pt idx="1">
                    <c:v>306(80.3%)</c:v>
                  </c:pt>
                  <c:pt idx="2">
                    <c:v>312(83.2%)</c:v>
                  </c:pt>
                  <c:pt idx="3">
                    <c:v>267(78.1%)</c:v>
                  </c:pt>
                  <c:pt idx="4">
                    <c:v>294(81.7%)</c:v>
                  </c:pt>
                  <c:pt idx="5">
                    <c:v>247(76.0%)</c:v>
                  </c:pt>
                  <c:pt idx="6">
                    <c:v>265(78.1%)</c:v>
                  </c:pt>
                  <c:pt idx="7">
                    <c:v>276(80.7%)</c:v>
                  </c:pt>
                  <c:pt idx="8">
                    <c:v>273(78.2%)</c:v>
                  </c:pt>
                  <c:pt idx="9">
                    <c:v>216(76.1%)</c:v>
                  </c:pt>
                  <c:pt idx="10">
                    <c:v>200(76.3%)</c:v>
                  </c:pt>
                  <c:pt idx="11">
                    <c:v>227(75.2%)</c:v>
                  </c:pt>
                  <c:pt idx="12">
                    <c:v>184(71.3%)</c:v>
                  </c:pt>
                  <c:pt idx="13">
                    <c:v>205(78.5%)</c:v>
                  </c:pt>
                  <c:pt idx="14">
                    <c:v>215(77.9%)</c:v>
                  </c:pt>
                </c:lvl>
                <c:lvl>
                  <c:pt idx="0">
                    <c:v>325(83.3%, d=-26)</c:v>
                  </c:pt>
                  <c:pt idx="1">
                    <c:v>332(87.1%, d=-11)</c:v>
                  </c:pt>
                  <c:pt idx="2">
                    <c:v>321(85.6%, d=-17)</c:v>
                  </c:pt>
                  <c:pt idx="3">
                    <c:v>293(85.7%, d=-15)</c:v>
                  </c:pt>
                  <c:pt idx="4">
                    <c:v>324(90.0%, d=0)</c:v>
                  </c:pt>
                  <c:pt idx="5">
                    <c:v>274(84.3%, d=-19)</c:v>
                  </c:pt>
                  <c:pt idx="6">
                    <c:v>290(86.1%, d=-13)</c:v>
                  </c:pt>
                  <c:pt idx="7">
                    <c:v>293(85.7%, d=-15)</c:v>
                  </c:pt>
                  <c:pt idx="8">
                    <c:v>296(84.8%, d=-18)</c:v>
                  </c:pt>
                  <c:pt idx="9">
                    <c:v>236(83.1%, d=-28)</c:v>
                  </c:pt>
                  <c:pt idx="10">
                    <c:v>221(84.4%, d=-15)</c:v>
                  </c:pt>
                  <c:pt idx="11">
                    <c:v>239(79.1%, d=-33)</c:v>
                  </c:pt>
                  <c:pt idx="12">
                    <c:v>208(80.6%, d=-24)</c:v>
                  </c:pt>
                  <c:pt idx="13">
                    <c:v>216(82.8%, d=-19)</c:v>
                  </c:pt>
                  <c:pt idx="14">
                    <c:v>238(86.2%, d=-10)</c:v>
                  </c:pt>
                </c:lvl>
                <c:lvl>
                  <c:pt idx="0">
                    <c:v>369(94.6%)</c:v>
                  </c:pt>
                  <c:pt idx="1">
                    <c:v>359(94.2%)</c:v>
                  </c:pt>
                  <c:pt idx="2">
                    <c:v>350(93.3%)</c:v>
                  </c:pt>
                  <c:pt idx="3">
                    <c:v>326(95.3%)</c:v>
                  </c:pt>
                  <c:pt idx="4">
                    <c:v>350(97.2%)</c:v>
                  </c:pt>
                  <c:pt idx="5">
                    <c:v>294(90.5%)</c:v>
                  </c:pt>
                  <c:pt idx="6">
                    <c:v>306(90.8%)</c:v>
                  </c:pt>
                  <c:pt idx="7">
                    <c:v>324(94.7%)</c:v>
                  </c:pt>
                  <c:pt idx="8">
                    <c:v>315(90.3%)</c:v>
                  </c:pt>
                  <c:pt idx="9">
                    <c:v>264(93.0%)</c:v>
                  </c:pt>
                  <c:pt idx="10">
                    <c:v>255(96.2%)</c:v>
                  </c:pt>
                  <c:pt idx="11">
                    <c:v>289(95.7%)</c:v>
                  </c:pt>
                  <c:pt idx="12">
                    <c:v>246(95.3%)</c:v>
                  </c:pt>
                  <c:pt idx="13">
                    <c:v>254(97.3%)</c:v>
                  </c:pt>
                  <c:pt idx="14">
                    <c:v>262(94.9%)</c:v>
                  </c:pt>
                </c:lvl>
                <c:lvl>
                  <c:pt idx="0">
                    <c:v>390</c:v>
                  </c:pt>
                  <c:pt idx="1">
                    <c:v>381</c:v>
                  </c:pt>
                  <c:pt idx="2">
                    <c:v>375</c:v>
                  </c:pt>
                  <c:pt idx="3">
                    <c:v>342</c:v>
                  </c:pt>
                  <c:pt idx="4">
                    <c:v>360</c:v>
                  </c:pt>
                  <c:pt idx="5">
                    <c:v>325</c:v>
                  </c:pt>
                  <c:pt idx="6">
                    <c:v>337</c:v>
                  </c:pt>
                  <c:pt idx="7">
                    <c:v>342</c:v>
                  </c:pt>
                  <c:pt idx="8">
                    <c:v>349</c:v>
                  </c:pt>
                  <c:pt idx="9">
                    <c:v>284</c:v>
                  </c:pt>
                  <c:pt idx="10">
                    <c:v>262</c:v>
                  </c:pt>
                  <c:pt idx="11">
                    <c:v>302</c:v>
                  </c:pt>
                  <c:pt idx="12">
                    <c:v>258</c:v>
                  </c:pt>
                  <c:pt idx="13">
                    <c:v>261</c:v>
                  </c:pt>
                  <c:pt idx="14">
                    <c:v>276</c:v>
                  </c:pt>
                </c:lvl>
                <c:lvl>
                  <c:pt idx="0">
                    <c:v>2004</c:v>
                  </c:pt>
                  <c:pt idx="1">
                    <c:v>2003</c:v>
                  </c:pt>
                  <c:pt idx="2">
                    <c:v>2002</c:v>
                  </c:pt>
                  <c:pt idx="3">
                    <c:v>2001</c:v>
                  </c:pt>
                  <c:pt idx="4">
                    <c:v>2000</c:v>
                  </c:pt>
                  <c:pt idx="5">
                    <c:v>1999</c:v>
                  </c:pt>
                  <c:pt idx="6">
                    <c:v>1998</c:v>
                  </c:pt>
                  <c:pt idx="7">
                    <c:v>1997</c:v>
                  </c:pt>
                  <c:pt idx="8">
                    <c:v>1996</c:v>
                  </c:pt>
                  <c:pt idx="9">
                    <c:v>1995</c:v>
                  </c:pt>
                  <c:pt idx="10">
                    <c:v>1994</c:v>
                  </c:pt>
                  <c:pt idx="11">
                    <c:v>1993</c:v>
                  </c:pt>
                  <c:pt idx="12">
                    <c:v>1992</c:v>
                  </c:pt>
                  <c:pt idx="13">
                    <c:v>1991</c:v>
                  </c:pt>
                  <c:pt idx="14">
                    <c:v>1990</c:v>
                  </c:pt>
                </c:lvl>
              </c:multiLvlStrCache>
            </c:multiLvlStrRef>
          </c:cat>
          <c:val>
            <c:numRef>
              <c:f>Data!$K$18:$K$32</c:f>
              <c:numCache>
                <c:formatCode>0</c:formatCode>
                <c:ptCount val="15"/>
                <c:pt idx="0">
                  <c:v>292.5</c:v>
                </c:pt>
                <c:pt idx="1">
                  <c:v>285.75</c:v>
                </c:pt>
                <c:pt idx="2">
                  <c:v>281.25</c:v>
                </c:pt>
                <c:pt idx="3">
                  <c:v>256.5</c:v>
                </c:pt>
                <c:pt idx="4">
                  <c:v>270</c:v>
                </c:pt>
                <c:pt idx="5">
                  <c:v>243.75</c:v>
                </c:pt>
                <c:pt idx="6">
                  <c:v>252.75</c:v>
                </c:pt>
                <c:pt idx="7">
                  <c:v>256.5</c:v>
                </c:pt>
                <c:pt idx="8">
                  <c:v>261.75</c:v>
                </c:pt>
                <c:pt idx="9">
                  <c:v>213</c:v>
                </c:pt>
                <c:pt idx="10">
                  <c:v>196.5</c:v>
                </c:pt>
                <c:pt idx="11">
                  <c:v>226.5</c:v>
                </c:pt>
                <c:pt idx="12">
                  <c:v>193.5</c:v>
                </c:pt>
                <c:pt idx="13">
                  <c:v>195.75</c:v>
                </c:pt>
                <c:pt idx="14">
                  <c:v>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65-4535-9FA1-B1302D29E4E3}"/>
            </c:ext>
          </c:extLst>
        </c:ser>
        <c:ser>
          <c:idx val="2"/>
          <c:order val="2"/>
          <c:tx>
            <c:strRef>
              <c:f>Data!$L$1:$L$17</c:f>
              <c:strCache>
                <c:ptCount val="17"/>
                <c:pt idx="0">
                  <c:v>Historical Retention and Retention Goals</c:v>
                </c:pt>
                <c:pt idx="1">
                  <c:v>To meet goals</c:v>
                </c:pt>
                <c:pt idx="2">
                  <c:v>Total 6 yr grad</c:v>
                </c:pt>
                <c:pt idx="3">
                  <c:v>350</c:v>
                </c:pt>
                <c:pt idx="4">
                  <c:v>286 (83.9%, d=-21)</c:v>
                </c:pt>
                <c:pt idx="5">
                  <c:v>318 (80.7%, d= -37)</c:v>
                </c:pt>
                <c:pt idx="6">
                  <c:v>279 (78.4%)</c:v>
                </c:pt>
                <c:pt idx="7">
                  <c:v>338</c:v>
                </c:pt>
                <c:pt idx="8">
                  <c:v>313</c:v>
                </c:pt>
                <c:pt idx="9">
                  <c:v>322</c:v>
                </c:pt>
                <c:pt idx="10">
                  <c:v>290</c:v>
                </c:pt>
                <c:pt idx="11">
                  <c:v>337</c:v>
                </c:pt>
                <c:pt idx="12">
                  <c:v>293</c:v>
                </c:pt>
                <c:pt idx="13">
                  <c:v>369</c:v>
                </c:pt>
                <c:pt idx="14">
                  <c:v>302</c:v>
                </c:pt>
                <c:pt idx="15">
                  <c:v>290</c:v>
                </c:pt>
                <c:pt idx="16">
                  <c:v>310</c:v>
                </c:pt>
              </c:strCache>
            </c:strRef>
          </c:tx>
          <c:invertIfNegative val="0"/>
          <c:cat>
            <c:multiLvlStrRef>
              <c:f>Data!$A$18:$I$32</c:f>
              <c:multiLvlStrCache>
                <c:ptCount val="15"/>
                <c:lvl>
                  <c:pt idx="0">
                    <c:v>281(72%, d=-31)</c:v>
                  </c:pt>
                  <c:pt idx="1">
                    <c:v>302(79.3%, d=-3)</c:v>
                  </c:pt>
                  <c:pt idx="2">
                    <c:v>300(80.0%, d=0)</c:v>
                  </c:pt>
                  <c:pt idx="3">
                    <c:v>260(76.0%, d=-14)</c:v>
                  </c:pt>
                  <c:pt idx="4">
                    <c:v>282(78.3%, d=-6)</c:v>
                  </c:pt>
                  <c:pt idx="5">
                    <c:v>237(72.9%, d=-23)</c:v>
                  </c:pt>
                  <c:pt idx="6">
                    <c:v>249(73.9%, d=-21)</c:v>
                  </c:pt>
                  <c:pt idx="7">
                    <c:v>254(74.3%, d=-20)</c:v>
                  </c:pt>
                  <c:pt idx="8">
                    <c:v>259(74.2%, d=-20)</c:v>
                  </c:pt>
                  <c:pt idx="9">
                    <c:v>204(71.8%, d=-23)</c:v>
                  </c:pt>
                  <c:pt idx="10">
                    <c:v>192(73.3%, d=-18)</c:v>
                  </c:pt>
                  <c:pt idx="11">
                    <c:v>214(70.1%, d=-28)</c:v>
                  </c:pt>
                  <c:pt idx="12">
                    <c:v>175(67.8%, d=-31)</c:v>
                  </c:pt>
                  <c:pt idx="13">
                    <c:v>178(68.2%, d=-31)</c:v>
                  </c:pt>
                  <c:pt idx="14">
                    <c:v>193(69.9%, d=-28)</c:v>
                  </c:pt>
                </c:lvl>
                <c:lvl>
                  <c:pt idx="0">
                    <c:v>276(70.8 %)</c:v>
                  </c:pt>
                  <c:pt idx="1">
                    <c:v>299 (78%)</c:v>
                  </c:pt>
                </c:lvl>
                <c:lvl>
                  <c:pt idx="0">
                    <c:v>261(66.9%, d=-32)</c:v>
                  </c:pt>
                  <c:pt idx="1">
                    <c:v>284(74.5%, d=-2)</c:v>
                  </c:pt>
                  <c:pt idx="2">
                    <c:v>285(76.0%, d=4)</c:v>
                  </c:pt>
                  <c:pt idx="3">
                    <c:v>242(70.8%, d=-15)</c:v>
                  </c:pt>
                  <c:pt idx="4">
                    <c:v>266(73.9%, d=-4)</c:v>
                  </c:pt>
                  <c:pt idx="5">
                    <c:v>217(66.8%, d=-27)</c:v>
                  </c:pt>
                  <c:pt idx="6">
                    <c:v>227(67.4%, d=-26)</c:v>
                  </c:pt>
                  <c:pt idx="7">
                    <c:v>232(67.8%, d=-25)</c:v>
                  </c:pt>
                  <c:pt idx="8">
                    <c:v>237(67.9%, d=-25)</c:v>
                  </c:pt>
                  <c:pt idx="9">
                    <c:v>196(69.0%, d=-17)</c:v>
                  </c:pt>
                  <c:pt idx="10">
                    <c:v>181(69.1%, d=-16)</c:v>
                  </c:pt>
                  <c:pt idx="11">
                    <c:v>199(65.9%, d=-28)</c:v>
                  </c:pt>
                  <c:pt idx="12">
                    <c:v>162(62.8%, d=-32)</c:v>
                  </c:pt>
                  <c:pt idx="13">
                    <c:v>163(62.4%, d=-33)</c:v>
                  </c:pt>
                  <c:pt idx="14">
                    <c:v>170(61.6%, d=-37)</c:v>
                  </c:pt>
                </c:lvl>
                <c:lvl>
                  <c:pt idx="0">
                    <c:v>283(72.6%)</c:v>
                  </c:pt>
                  <c:pt idx="1">
                    <c:v>298(78.2%)</c:v>
                  </c:pt>
                  <c:pt idx="2">
                    <c:v>299(79.7%)</c:v>
                  </c:pt>
                  <c:pt idx="3">
                    <c:v>258(75.4%)</c:v>
                  </c:pt>
                  <c:pt idx="4">
                    <c:v>280(77.8%)</c:v>
                  </c:pt>
                  <c:pt idx="5">
                    <c:v>241(74.2%)</c:v>
                  </c:pt>
                  <c:pt idx="6">
                    <c:v>244(72.4%)</c:v>
                  </c:pt>
                  <c:pt idx="7">
                    <c:v>262(76.6%)</c:v>
                  </c:pt>
                  <c:pt idx="8">
                    <c:v>266(76.2%)</c:v>
                  </c:pt>
                  <c:pt idx="9">
                    <c:v>208(73.2%)</c:v>
                  </c:pt>
                  <c:pt idx="10">
                    <c:v>192(73.3%)</c:v>
                  </c:pt>
                  <c:pt idx="11">
                    <c:v>210(69.5%)</c:v>
                  </c:pt>
                  <c:pt idx="12">
                    <c:v>183(70.9%)</c:v>
                  </c:pt>
                  <c:pt idx="13">
                    <c:v>176(67.4%)</c:v>
                  </c:pt>
                  <c:pt idx="14">
                    <c:v>182(65.9%)</c:v>
                  </c:pt>
                </c:lvl>
                <c:lvl>
                  <c:pt idx="0">
                    <c:v>290(74.4%)</c:v>
                  </c:pt>
                  <c:pt idx="1">
                    <c:v>306(80.3%)</c:v>
                  </c:pt>
                  <c:pt idx="2">
                    <c:v>312(83.2%)</c:v>
                  </c:pt>
                  <c:pt idx="3">
                    <c:v>267(78.1%)</c:v>
                  </c:pt>
                  <c:pt idx="4">
                    <c:v>294(81.7%)</c:v>
                  </c:pt>
                  <c:pt idx="5">
                    <c:v>247(76.0%)</c:v>
                  </c:pt>
                  <c:pt idx="6">
                    <c:v>265(78.1%)</c:v>
                  </c:pt>
                  <c:pt idx="7">
                    <c:v>276(80.7%)</c:v>
                  </c:pt>
                  <c:pt idx="8">
                    <c:v>273(78.2%)</c:v>
                  </c:pt>
                  <c:pt idx="9">
                    <c:v>216(76.1%)</c:v>
                  </c:pt>
                  <c:pt idx="10">
                    <c:v>200(76.3%)</c:v>
                  </c:pt>
                  <c:pt idx="11">
                    <c:v>227(75.2%)</c:v>
                  </c:pt>
                  <c:pt idx="12">
                    <c:v>184(71.3%)</c:v>
                  </c:pt>
                  <c:pt idx="13">
                    <c:v>205(78.5%)</c:v>
                  </c:pt>
                  <c:pt idx="14">
                    <c:v>215(77.9%)</c:v>
                  </c:pt>
                </c:lvl>
                <c:lvl>
                  <c:pt idx="0">
                    <c:v>325(83.3%, d=-26)</c:v>
                  </c:pt>
                  <c:pt idx="1">
                    <c:v>332(87.1%, d=-11)</c:v>
                  </c:pt>
                  <c:pt idx="2">
                    <c:v>321(85.6%, d=-17)</c:v>
                  </c:pt>
                  <c:pt idx="3">
                    <c:v>293(85.7%, d=-15)</c:v>
                  </c:pt>
                  <c:pt idx="4">
                    <c:v>324(90.0%, d=0)</c:v>
                  </c:pt>
                  <c:pt idx="5">
                    <c:v>274(84.3%, d=-19)</c:v>
                  </c:pt>
                  <c:pt idx="6">
                    <c:v>290(86.1%, d=-13)</c:v>
                  </c:pt>
                  <c:pt idx="7">
                    <c:v>293(85.7%, d=-15)</c:v>
                  </c:pt>
                  <c:pt idx="8">
                    <c:v>296(84.8%, d=-18)</c:v>
                  </c:pt>
                  <c:pt idx="9">
                    <c:v>236(83.1%, d=-28)</c:v>
                  </c:pt>
                  <c:pt idx="10">
                    <c:v>221(84.4%, d=-15)</c:v>
                  </c:pt>
                  <c:pt idx="11">
                    <c:v>239(79.1%, d=-33)</c:v>
                  </c:pt>
                  <c:pt idx="12">
                    <c:v>208(80.6%, d=-24)</c:v>
                  </c:pt>
                  <c:pt idx="13">
                    <c:v>216(82.8%, d=-19)</c:v>
                  </c:pt>
                  <c:pt idx="14">
                    <c:v>238(86.2%, d=-10)</c:v>
                  </c:pt>
                </c:lvl>
                <c:lvl>
                  <c:pt idx="0">
                    <c:v>369(94.6%)</c:v>
                  </c:pt>
                  <c:pt idx="1">
                    <c:v>359(94.2%)</c:v>
                  </c:pt>
                  <c:pt idx="2">
                    <c:v>350(93.3%)</c:v>
                  </c:pt>
                  <c:pt idx="3">
                    <c:v>326(95.3%)</c:v>
                  </c:pt>
                  <c:pt idx="4">
                    <c:v>350(97.2%)</c:v>
                  </c:pt>
                  <c:pt idx="5">
                    <c:v>294(90.5%)</c:v>
                  </c:pt>
                  <c:pt idx="6">
                    <c:v>306(90.8%)</c:v>
                  </c:pt>
                  <c:pt idx="7">
                    <c:v>324(94.7%)</c:v>
                  </c:pt>
                  <c:pt idx="8">
                    <c:v>315(90.3%)</c:v>
                  </c:pt>
                  <c:pt idx="9">
                    <c:v>264(93.0%)</c:v>
                  </c:pt>
                  <c:pt idx="10">
                    <c:v>255(96.2%)</c:v>
                  </c:pt>
                  <c:pt idx="11">
                    <c:v>289(95.7%)</c:v>
                  </c:pt>
                  <c:pt idx="12">
                    <c:v>246(95.3%)</c:v>
                  </c:pt>
                  <c:pt idx="13">
                    <c:v>254(97.3%)</c:v>
                  </c:pt>
                  <c:pt idx="14">
                    <c:v>262(94.9%)</c:v>
                  </c:pt>
                </c:lvl>
                <c:lvl>
                  <c:pt idx="0">
                    <c:v>390</c:v>
                  </c:pt>
                  <c:pt idx="1">
                    <c:v>381</c:v>
                  </c:pt>
                  <c:pt idx="2">
                    <c:v>375</c:v>
                  </c:pt>
                  <c:pt idx="3">
                    <c:v>342</c:v>
                  </c:pt>
                  <c:pt idx="4">
                    <c:v>360</c:v>
                  </c:pt>
                  <c:pt idx="5">
                    <c:v>325</c:v>
                  </c:pt>
                  <c:pt idx="6">
                    <c:v>337</c:v>
                  </c:pt>
                  <c:pt idx="7">
                    <c:v>342</c:v>
                  </c:pt>
                  <c:pt idx="8">
                    <c:v>349</c:v>
                  </c:pt>
                  <c:pt idx="9">
                    <c:v>284</c:v>
                  </c:pt>
                  <c:pt idx="10">
                    <c:v>262</c:v>
                  </c:pt>
                  <c:pt idx="11">
                    <c:v>302</c:v>
                  </c:pt>
                  <c:pt idx="12">
                    <c:v>258</c:v>
                  </c:pt>
                  <c:pt idx="13">
                    <c:v>261</c:v>
                  </c:pt>
                  <c:pt idx="14">
                    <c:v>276</c:v>
                  </c:pt>
                </c:lvl>
                <c:lvl>
                  <c:pt idx="0">
                    <c:v>2004</c:v>
                  </c:pt>
                  <c:pt idx="1">
                    <c:v>2003</c:v>
                  </c:pt>
                  <c:pt idx="2">
                    <c:v>2002</c:v>
                  </c:pt>
                  <c:pt idx="3">
                    <c:v>2001</c:v>
                  </c:pt>
                  <c:pt idx="4">
                    <c:v>2000</c:v>
                  </c:pt>
                  <c:pt idx="5">
                    <c:v>1999</c:v>
                  </c:pt>
                  <c:pt idx="6">
                    <c:v>1998</c:v>
                  </c:pt>
                  <c:pt idx="7">
                    <c:v>1997</c:v>
                  </c:pt>
                  <c:pt idx="8">
                    <c:v>1996</c:v>
                  </c:pt>
                  <c:pt idx="9">
                    <c:v>1995</c:v>
                  </c:pt>
                  <c:pt idx="10">
                    <c:v>1994</c:v>
                  </c:pt>
                  <c:pt idx="11">
                    <c:v>1993</c:v>
                  </c:pt>
                  <c:pt idx="12">
                    <c:v>1992</c:v>
                  </c:pt>
                  <c:pt idx="13">
                    <c:v>1991</c:v>
                  </c:pt>
                  <c:pt idx="14">
                    <c:v>1990</c:v>
                  </c:pt>
                </c:lvl>
              </c:multiLvlStrCache>
            </c:multiLvlStrRef>
          </c:cat>
          <c:val>
            <c:numRef>
              <c:f>Data!$L$18:$L$32</c:f>
              <c:numCache>
                <c:formatCode>0</c:formatCode>
                <c:ptCount val="15"/>
                <c:pt idx="0">
                  <c:v>312</c:v>
                </c:pt>
                <c:pt idx="1">
                  <c:v>304.8</c:v>
                </c:pt>
                <c:pt idx="2">
                  <c:v>300</c:v>
                </c:pt>
                <c:pt idx="3">
                  <c:v>273.60000000000002</c:v>
                </c:pt>
                <c:pt idx="4">
                  <c:v>288</c:v>
                </c:pt>
                <c:pt idx="5">
                  <c:v>260</c:v>
                </c:pt>
                <c:pt idx="6">
                  <c:v>269.60000000000002</c:v>
                </c:pt>
                <c:pt idx="7">
                  <c:v>273.60000000000002</c:v>
                </c:pt>
                <c:pt idx="8">
                  <c:v>279.2</c:v>
                </c:pt>
                <c:pt idx="9">
                  <c:v>227.20000000000002</c:v>
                </c:pt>
                <c:pt idx="10">
                  <c:v>209.60000000000002</c:v>
                </c:pt>
                <c:pt idx="11">
                  <c:v>241.60000000000002</c:v>
                </c:pt>
                <c:pt idx="12">
                  <c:v>206.4</c:v>
                </c:pt>
                <c:pt idx="13">
                  <c:v>208.8</c:v>
                </c:pt>
                <c:pt idx="14">
                  <c:v>220.8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65-4535-9FA1-B1302D29E4E3}"/>
            </c:ext>
          </c:extLst>
        </c:ser>
        <c:ser>
          <c:idx val="3"/>
          <c:order val="3"/>
          <c:tx>
            <c:strRef>
              <c:f>Data!$M$1:$M$17</c:f>
              <c:strCache>
                <c:ptCount val="17"/>
                <c:pt idx="0">
                  <c:v>Historical Retention and Retention Goals</c:v>
                </c:pt>
                <c:pt idx="1">
                  <c:v>To meet goals</c:v>
                </c:pt>
                <c:pt idx="2">
                  <c:v>Total 6 yr grad</c:v>
                </c:pt>
                <c:pt idx="3">
                  <c:v>350</c:v>
                </c:pt>
                <c:pt idx="4">
                  <c:v>286 (83.9%, d=-21)</c:v>
                </c:pt>
                <c:pt idx="5">
                  <c:v>318 (80.7%, d= -37)</c:v>
                </c:pt>
                <c:pt idx="6">
                  <c:v>279 (78.4%)</c:v>
                </c:pt>
                <c:pt idx="7">
                  <c:v>338</c:v>
                </c:pt>
                <c:pt idx="8">
                  <c:v>313</c:v>
                </c:pt>
                <c:pt idx="9">
                  <c:v>322</c:v>
                </c:pt>
                <c:pt idx="10">
                  <c:v>290</c:v>
                </c:pt>
                <c:pt idx="11">
                  <c:v>337</c:v>
                </c:pt>
                <c:pt idx="12">
                  <c:v>30</c:v>
                </c:pt>
                <c:pt idx="13">
                  <c:v>369</c:v>
                </c:pt>
                <c:pt idx="14">
                  <c:v>19</c:v>
                </c:pt>
                <c:pt idx="15">
                  <c:v>290</c:v>
                </c:pt>
                <c:pt idx="16">
                  <c:v>83 WITHDRAWALS</c:v>
                </c:pt>
              </c:strCache>
            </c:strRef>
          </c:tx>
          <c:invertIfNegative val="0"/>
          <c:cat>
            <c:multiLvlStrRef>
              <c:f>Data!$A$18:$I$32</c:f>
              <c:multiLvlStrCache>
                <c:ptCount val="15"/>
                <c:lvl>
                  <c:pt idx="0">
                    <c:v>281(72%, d=-31)</c:v>
                  </c:pt>
                  <c:pt idx="1">
                    <c:v>302(79.3%, d=-3)</c:v>
                  </c:pt>
                  <c:pt idx="2">
                    <c:v>300(80.0%, d=0)</c:v>
                  </c:pt>
                  <c:pt idx="3">
                    <c:v>260(76.0%, d=-14)</c:v>
                  </c:pt>
                  <c:pt idx="4">
                    <c:v>282(78.3%, d=-6)</c:v>
                  </c:pt>
                  <c:pt idx="5">
                    <c:v>237(72.9%, d=-23)</c:v>
                  </c:pt>
                  <c:pt idx="6">
                    <c:v>249(73.9%, d=-21)</c:v>
                  </c:pt>
                  <c:pt idx="7">
                    <c:v>254(74.3%, d=-20)</c:v>
                  </c:pt>
                  <c:pt idx="8">
                    <c:v>259(74.2%, d=-20)</c:v>
                  </c:pt>
                  <c:pt idx="9">
                    <c:v>204(71.8%, d=-23)</c:v>
                  </c:pt>
                  <c:pt idx="10">
                    <c:v>192(73.3%, d=-18)</c:v>
                  </c:pt>
                  <c:pt idx="11">
                    <c:v>214(70.1%, d=-28)</c:v>
                  </c:pt>
                  <c:pt idx="12">
                    <c:v>175(67.8%, d=-31)</c:v>
                  </c:pt>
                  <c:pt idx="13">
                    <c:v>178(68.2%, d=-31)</c:v>
                  </c:pt>
                  <c:pt idx="14">
                    <c:v>193(69.9%, d=-28)</c:v>
                  </c:pt>
                </c:lvl>
                <c:lvl>
                  <c:pt idx="0">
                    <c:v>276(70.8 %)</c:v>
                  </c:pt>
                  <c:pt idx="1">
                    <c:v>299 (78%)</c:v>
                  </c:pt>
                </c:lvl>
                <c:lvl>
                  <c:pt idx="0">
                    <c:v>261(66.9%, d=-32)</c:v>
                  </c:pt>
                  <c:pt idx="1">
                    <c:v>284(74.5%, d=-2)</c:v>
                  </c:pt>
                  <c:pt idx="2">
                    <c:v>285(76.0%, d=4)</c:v>
                  </c:pt>
                  <c:pt idx="3">
                    <c:v>242(70.8%, d=-15)</c:v>
                  </c:pt>
                  <c:pt idx="4">
                    <c:v>266(73.9%, d=-4)</c:v>
                  </c:pt>
                  <c:pt idx="5">
                    <c:v>217(66.8%, d=-27)</c:v>
                  </c:pt>
                  <c:pt idx="6">
                    <c:v>227(67.4%, d=-26)</c:v>
                  </c:pt>
                  <c:pt idx="7">
                    <c:v>232(67.8%, d=-25)</c:v>
                  </c:pt>
                  <c:pt idx="8">
                    <c:v>237(67.9%, d=-25)</c:v>
                  </c:pt>
                  <c:pt idx="9">
                    <c:v>196(69.0%, d=-17)</c:v>
                  </c:pt>
                  <c:pt idx="10">
                    <c:v>181(69.1%, d=-16)</c:v>
                  </c:pt>
                  <c:pt idx="11">
                    <c:v>199(65.9%, d=-28)</c:v>
                  </c:pt>
                  <c:pt idx="12">
                    <c:v>162(62.8%, d=-32)</c:v>
                  </c:pt>
                  <c:pt idx="13">
                    <c:v>163(62.4%, d=-33)</c:v>
                  </c:pt>
                  <c:pt idx="14">
                    <c:v>170(61.6%, d=-37)</c:v>
                  </c:pt>
                </c:lvl>
                <c:lvl>
                  <c:pt idx="0">
                    <c:v>283(72.6%)</c:v>
                  </c:pt>
                  <c:pt idx="1">
                    <c:v>298(78.2%)</c:v>
                  </c:pt>
                  <c:pt idx="2">
                    <c:v>299(79.7%)</c:v>
                  </c:pt>
                  <c:pt idx="3">
                    <c:v>258(75.4%)</c:v>
                  </c:pt>
                  <c:pt idx="4">
                    <c:v>280(77.8%)</c:v>
                  </c:pt>
                  <c:pt idx="5">
                    <c:v>241(74.2%)</c:v>
                  </c:pt>
                  <c:pt idx="6">
                    <c:v>244(72.4%)</c:v>
                  </c:pt>
                  <c:pt idx="7">
                    <c:v>262(76.6%)</c:v>
                  </c:pt>
                  <c:pt idx="8">
                    <c:v>266(76.2%)</c:v>
                  </c:pt>
                  <c:pt idx="9">
                    <c:v>208(73.2%)</c:v>
                  </c:pt>
                  <c:pt idx="10">
                    <c:v>192(73.3%)</c:v>
                  </c:pt>
                  <c:pt idx="11">
                    <c:v>210(69.5%)</c:v>
                  </c:pt>
                  <c:pt idx="12">
                    <c:v>183(70.9%)</c:v>
                  </c:pt>
                  <c:pt idx="13">
                    <c:v>176(67.4%)</c:v>
                  </c:pt>
                  <c:pt idx="14">
                    <c:v>182(65.9%)</c:v>
                  </c:pt>
                </c:lvl>
                <c:lvl>
                  <c:pt idx="0">
                    <c:v>290(74.4%)</c:v>
                  </c:pt>
                  <c:pt idx="1">
                    <c:v>306(80.3%)</c:v>
                  </c:pt>
                  <c:pt idx="2">
                    <c:v>312(83.2%)</c:v>
                  </c:pt>
                  <c:pt idx="3">
                    <c:v>267(78.1%)</c:v>
                  </c:pt>
                  <c:pt idx="4">
                    <c:v>294(81.7%)</c:v>
                  </c:pt>
                  <c:pt idx="5">
                    <c:v>247(76.0%)</c:v>
                  </c:pt>
                  <c:pt idx="6">
                    <c:v>265(78.1%)</c:v>
                  </c:pt>
                  <c:pt idx="7">
                    <c:v>276(80.7%)</c:v>
                  </c:pt>
                  <c:pt idx="8">
                    <c:v>273(78.2%)</c:v>
                  </c:pt>
                  <c:pt idx="9">
                    <c:v>216(76.1%)</c:v>
                  </c:pt>
                  <c:pt idx="10">
                    <c:v>200(76.3%)</c:v>
                  </c:pt>
                  <c:pt idx="11">
                    <c:v>227(75.2%)</c:v>
                  </c:pt>
                  <c:pt idx="12">
                    <c:v>184(71.3%)</c:v>
                  </c:pt>
                  <c:pt idx="13">
                    <c:v>205(78.5%)</c:v>
                  </c:pt>
                  <c:pt idx="14">
                    <c:v>215(77.9%)</c:v>
                  </c:pt>
                </c:lvl>
                <c:lvl>
                  <c:pt idx="0">
                    <c:v>325(83.3%, d=-26)</c:v>
                  </c:pt>
                  <c:pt idx="1">
                    <c:v>332(87.1%, d=-11)</c:v>
                  </c:pt>
                  <c:pt idx="2">
                    <c:v>321(85.6%, d=-17)</c:v>
                  </c:pt>
                  <c:pt idx="3">
                    <c:v>293(85.7%, d=-15)</c:v>
                  </c:pt>
                  <c:pt idx="4">
                    <c:v>324(90.0%, d=0)</c:v>
                  </c:pt>
                  <c:pt idx="5">
                    <c:v>274(84.3%, d=-19)</c:v>
                  </c:pt>
                  <c:pt idx="6">
                    <c:v>290(86.1%, d=-13)</c:v>
                  </c:pt>
                  <c:pt idx="7">
                    <c:v>293(85.7%, d=-15)</c:v>
                  </c:pt>
                  <c:pt idx="8">
                    <c:v>296(84.8%, d=-18)</c:v>
                  </c:pt>
                  <c:pt idx="9">
                    <c:v>236(83.1%, d=-28)</c:v>
                  </c:pt>
                  <c:pt idx="10">
                    <c:v>221(84.4%, d=-15)</c:v>
                  </c:pt>
                  <c:pt idx="11">
                    <c:v>239(79.1%, d=-33)</c:v>
                  </c:pt>
                  <c:pt idx="12">
                    <c:v>208(80.6%, d=-24)</c:v>
                  </c:pt>
                  <c:pt idx="13">
                    <c:v>216(82.8%, d=-19)</c:v>
                  </c:pt>
                  <c:pt idx="14">
                    <c:v>238(86.2%, d=-10)</c:v>
                  </c:pt>
                </c:lvl>
                <c:lvl>
                  <c:pt idx="0">
                    <c:v>369(94.6%)</c:v>
                  </c:pt>
                  <c:pt idx="1">
                    <c:v>359(94.2%)</c:v>
                  </c:pt>
                  <c:pt idx="2">
                    <c:v>350(93.3%)</c:v>
                  </c:pt>
                  <c:pt idx="3">
                    <c:v>326(95.3%)</c:v>
                  </c:pt>
                  <c:pt idx="4">
                    <c:v>350(97.2%)</c:v>
                  </c:pt>
                  <c:pt idx="5">
                    <c:v>294(90.5%)</c:v>
                  </c:pt>
                  <c:pt idx="6">
                    <c:v>306(90.8%)</c:v>
                  </c:pt>
                  <c:pt idx="7">
                    <c:v>324(94.7%)</c:v>
                  </c:pt>
                  <c:pt idx="8">
                    <c:v>315(90.3%)</c:v>
                  </c:pt>
                  <c:pt idx="9">
                    <c:v>264(93.0%)</c:v>
                  </c:pt>
                  <c:pt idx="10">
                    <c:v>255(96.2%)</c:v>
                  </c:pt>
                  <c:pt idx="11">
                    <c:v>289(95.7%)</c:v>
                  </c:pt>
                  <c:pt idx="12">
                    <c:v>246(95.3%)</c:v>
                  </c:pt>
                  <c:pt idx="13">
                    <c:v>254(97.3%)</c:v>
                  </c:pt>
                  <c:pt idx="14">
                    <c:v>262(94.9%)</c:v>
                  </c:pt>
                </c:lvl>
                <c:lvl>
                  <c:pt idx="0">
                    <c:v>390</c:v>
                  </c:pt>
                  <c:pt idx="1">
                    <c:v>381</c:v>
                  </c:pt>
                  <c:pt idx="2">
                    <c:v>375</c:v>
                  </c:pt>
                  <c:pt idx="3">
                    <c:v>342</c:v>
                  </c:pt>
                  <c:pt idx="4">
                    <c:v>360</c:v>
                  </c:pt>
                  <c:pt idx="5">
                    <c:v>325</c:v>
                  </c:pt>
                  <c:pt idx="6">
                    <c:v>337</c:v>
                  </c:pt>
                  <c:pt idx="7">
                    <c:v>342</c:v>
                  </c:pt>
                  <c:pt idx="8">
                    <c:v>349</c:v>
                  </c:pt>
                  <c:pt idx="9">
                    <c:v>284</c:v>
                  </c:pt>
                  <c:pt idx="10">
                    <c:v>262</c:v>
                  </c:pt>
                  <c:pt idx="11">
                    <c:v>302</c:v>
                  </c:pt>
                  <c:pt idx="12">
                    <c:v>258</c:v>
                  </c:pt>
                  <c:pt idx="13">
                    <c:v>261</c:v>
                  </c:pt>
                  <c:pt idx="14">
                    <c:v>276</c:v>
                  </c:pt>
                </c:lvl>
                <c:lvl>
                  <c:pt idx="0">
                    <c:v>2004</c:v>
                  </c:pt>
                  <c:pt idx="1">
                    <c:v>2003</c:v>
                  </c:pt>
                  <c:pt idx="2">
                    <c:v>2002</c:v>
                  </c:pt>
                  <c:pt idx="3">
                    <c:v>2001</c:v>
                  </c:pt>
                  <c:pt idx="4">
                    <c:v>2000</c:v>
                  </c:pt>
                  <c:pt idx="5">
                    <c:v>1999</c:v>
                  </c:pt>
                  <c:pt idx="6">
                    <c:v>1998</c:v>
                  </c:pt>
                  <c:pt idx="7">
                    <c:v>1997</c:v>
                  </c:pt>
                  <c:pt idx="8">
                    <c:v>1996</c:v>
                  </c:pt>
                  <c:pt idx="9">
                    <c:v>1995</c:v>
                  </c:pt>
                  <c:pt idx="10">
                    <c:v>1994</c:v>
                  </c:pt>
                  <c:pt idx="11">
                    <c:v>1993</c:v>
                  </c:pt>
                  <c:pt idx="12">
                    <c:v>1992</c:v>
                  </c:pt>
                  <c:pt idx="13">
                    <c:v>1991</c:v>
                  </c:pt>
                  <c:pt idx="14">
                    <c:v>1990</c:v>
                  </c:pt>
                </c:lvl>
              </c:multiLvlStrCache>
            </c:multiLvlStrRef>
          </c:cat>
          <c:val>
            <c:numRef>
              <c:f>Data!$M$18:$M$32</c:f>
              <c:numCache>
                <c:formatCode>General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3-FE65-4535-9FA1-B1302D29E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one"/>
        <c:axId val="171337984"/>
        <c:axId val="171347968"/>
        <c:axId val="0"/>
      </c:bar3DChart>
      <c:catAx>
        <c:axId val="171337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1347968"/>
        <c:crosses val="autoZero"/>
        <c:auto val="1"/>
        <c:lblAlgn val="ctr"/>
        <c:lblOffset val="100"/>
        <c:noMultiLvlLbl val="0"/>
      </c:catAx>
      <c:valAx>
        <c:axId val="17134796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713379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5"/>
    </mc:Choice>
    <mc:Fallback>
      <c:style val="45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/>
              <a:t>GRADUATION</a:t>
            </a:r>
            <a:r>
              <a:rPr lang="en-US" baseline="0"/>
              <a:t> AFTER 4 YEARS</a:t>
            </a:r>
            <a:r>
              <a:rPr lang="en-US"/>
              <a:t> </a:t>
            </a:r>
          </a:p>
        </c:rich>
      </c:tx>
      <c:layout>
        <c:manualLayout>
          <c:xMode val="edge"/>
          <c:yMode val="edge"/>
          <c:x val="0.28478696552707472"/>
          <c:y val="1.6460905349794306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'1990-2000 graphs'!$D$1</c:f>
              <c:strCache>
                <c:ptCount val="1"/>
                <c:pt idx="0">
                  <c:v>TOTAL 4 YR</c:v>
                </c:pt>
              </c:strCache>
            </c:strRef>
          </c:tx>
          <c:cat>
            <c:numRef>
              <c:f>'1990-2000 graphs'!$A$13:$A$23</c:f>
              <c:numCache>
                <c:formatCode>General</c:formatCode>
                <c:ptCount val="1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</c:numCache>
            </c:numRef>
          </c:cat>
          <c:val>
            <c:numRef>
              <c:f>'1990-2000 graphs'!$D$13:$D$23</c:f>
              <c:numCache>
                <c:formatCode>0.0%</c:formatCode>
                <c:ptCount val="11"/>
                <c:pt idx="0">
                  <c:v>0.70799999999999996</c:v>
                </c:pt>
                <c:pt idx="1">
                  <c:v>0.76</c:v>
                </c:pt>
                <c:pt idx="2">
                  <c:v>0.745</c:v>
                </c:pt>
                <c:pt idx="3">
                  <c:v>0.66900000000000004</c:v>
                </c:pt>
                <c:pt idx="4">
                  <c:v>0.71599999999999997</c:v>
                </c:pt>
                <c:pt idx="5">
                  <c:v>0.70699999999999996</c:v>
                </c:pt>
                <c:pt idx="6">
                  <c:v>0.71899999999999997</c:v>
                </c:pt>
                <c:pt idx="7">
                  <c:v>0.71799999999999997</c:v>
                </c:pt>
                <c:pt idx="8">
                  <c:v>0.66900000000000004</c:v>
                </c:pt>
                <c:pt idx="9">
                  <c:v>0.72</c:v>
                </c:pt>
                <c:pt idx="10">
                  <c:v>0.79900000000000004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D8-4269-A2E9-12C5906C4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732992"/>
        <c:axId val="175738880"/>
      </c:lineChart>
      <c:catAx>
        <c:axId val="175732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5738880"/>
        <c:crosses val="autoZero"/>
        <c:auto val="1"/>
        <c:lblAlgn val="ctr"/>
        <c:lblOffset val="100"/>
        <c:noMultiLvlLbl val="0"/>
      </c:catAx>
      <c:valAx>
        <c:axId val="175738880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7573299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6"/>
    </mc:Choice>
    <mc:Fallback>
      <c:style val="4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GRADUATION AFTER 6 YEARS </a:t>
            </a:r>
          </a:p>
        </c:rich>
      </c:tx>
      <c:layout>
        <c:manualLayout>
          <c:xMode val="edge"/>
          <c:yMode val="edge"/>
          <c:x val="0.28889474043017349"/>
          <c:y val="2.8806584362139821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'1990-2000 graphs'!$E$1</c:f>
              <c:strCache>
                <c:ptCount val="1"/>
                <c:pt idx="0">
                  <c:v>TOTAL 6 YR</c:v>
                </c:pt>
              </c:strCache>
            </c:strRef>
          </c:tx>
          <c:cat>
            <c:numRef>
              <c:f>'1990-2000 graphs'!$A$11:$A$21</c:f>
              <c:numCache>
                <c:formatCode>General</c:formatCode>
                <c:ptCount val="1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</c:numCache>
            </c:numRef>
          </c:cat>
          <c:val>
            <c:numRef>
              <c:f>'1990-2000 graphs'!$E$11:$E$21</c:f>
              <c:numCache>
                <c:formatCode>0.0%</c:formatCode>
                <c:ptCount val="11"/>
                <c:pt idx="0">
                  <c:v>0.72899999999999998</c:v>
                </c:pt>
                <c:pt idx="1">
                  <c:v>0.78300000000000003</c:v>
                </c:pt>
                <c:pt idx="2">
                  <c:v>0.76</c:v>
                </c:pt>
                <c:pt idx="3">
                  <c:v>0.8</c:v>
                </c:pt>
                <c:pt idx="4">
                  <c:v>0.79300000000000004</c:v>
                </c:pt>
                <c:pt idx="5">
                  <c:v>0.72</c:v>
                </c:pt>
                <c:pt idx="6">
                  <c:v>0.755</c:v>
                </c:pt>
                <c:pt idx="7">
                  <c:v>0.749</c:v>
                </c:pt>
                <c:pt idx="8">
                  <c:v>0.751</c:v>
                </c:pt>
                <c:pt idx="9">
                  <c:v>0.77900000000000003</c:v>
                </c:pt>
                <c:pt idx="10">
                  <c:v>0.73199999999999998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A9-48CC-BF85-5F90F930F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901120"/>
        <c:axId val="150902656"/>
      </c:lineChart>
      <c:catAx>
        <c:axId val="150901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0902656"/>
        <c:crosses val="autoZero"/>
        <c:auto val="1"/>
        <c:lblAlgn val="ctr"/>
        <c:lblOffset val="100"/>
        <c:noMultiLvlLbl val="0"/>
      </c:catAx>
      <c:valAx>
        <c:axId val="150902656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509011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solidFill>
                  <a:schemeClr val="bg1"/>
                </a:solidFill>
              </a:rPr>
              <a:t>HISTORICAL RETENTION 1998-2008</a:t>
            </a:r>
          </a:p>
        </c:rich>
      </c:tx>
      <c:layout>
        <c:manualLayout>
          <c:xMode val="edge"/>
          <c:yMode val="edge"/>
          <c:x val="0.32748654266451405"/>
          <c:y val="5.8139534883721096E-2"/>
        </c:manualLayout>
      </c:layout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'2005-2016 graphs'!$B$1</c:f>
              <c:strCache>
                <c:ptCount val="1"/>
                <c:pt idx="0">
                  <c:v>RETURN SPRING YR. 1</c:v>
                </c:pt>
              </c:strCache>
            </c:strRef>
          </c:tx>
          <c:cat>
            <c:numRef>
              <c:f>'2005-2016 graphs'!$A$2:$A$12</c:f>
              <c:numCache>
                <c:formatCode>General</c:formatCode>
                <c:ptCount val="1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</c:numCache>
            </c:numRef>
          </c:cat>
          <c:val>
            <c:numRef>
              <c:f>'2005-2016 graphs'!$B$2:$B$12</c:f>
              <c:numCache>
                <c:formatCode>0.0%</c:formatCode>
                <c:ptCount val="11"/>
                <c:pt idx="0">
                  <c:v>0.90800000000000003</c:v>
                </c:pt>
                <c:pt idx="1">
                  <c:v>0.90500000000000003</c:v>
                </c:pt>
                <c:pt idx="2">
                  <c:v>0.97199999999999998</c:v>
                </c:pt>
                <c:pt idx="3">
                  <c:v>0.95299999999999996</c:v>
                </c:pt>
                <c:pt idx="4">
                  <c:v>0.93300000000000005</c:v>
                </c:pt>
                <c:pt idx="5">
                  <c:v>0.94199999999999995</c:v>
                </c:pt>
                <c:pt idx="6">
                  <c:v>0.94599999999999995</c:v>
                </c:pt>
                <c:pt idx="7">
                  <c:v>0.95899999999999996</c:v>
                </c:pt>
                <c:pt idx="8">
                  <c:v>0.93100000000000005</c:v>
                </c:pt>
                <c:pt idx="9">
                  <c:v>0.91800000000000004</c:v>
                </c:pt>
                <c:pt idx="10">
                  <c:v>0.93899999999999995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FA-4B1D-B400-AFE985215BCE}"/>
            </c:ext>
          </c:extLst>
        </c:ser>
        <c:ser>
          <c:idx val="1"/>
          <c:order val="1"/>
          <c:tx>
            <c:strRef>
              <c:f>'2005-2016 graphs'!$C$1</c:f>
              <c:strCache>
                <c:ptCount val="1"/>
                <c:pt idx="0">
                  <c:v>RETURN FALL YR. 2</c:v>
                </c:pt>
              </c:strCache>
            </c:strRef>
          </c:tx>
          <c:cat>
            <c:numRef>
              <c:f>'2005-2016 graphs'!$A$2:$A$12</c:f>
              <c:numCache>
                <c:formatCode>General</c:formatCode>
                <c:ptCount val="1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</c:numCache>
            </c:numRef>
          </c:cat>
          <c:val>
            <c:numRef>
              <c:f>'2005-2016 graphs'!$C$2:$C$12</c:f>
              <c:numCache>
                <c:formatCode>0.0%</c:formatCode>
                <c:ptCount val="11"/>
                <c:pt idx="0">
                  <c:v>0.86099999999999999</c:v>
                </c:pt>
                <c:pt idx="1">
                  <c:v>0.84299999999999997</c:v>
                </c:pt>
                <c:pt idx="2">
                  <c:v>0.9</c:v>
                </c:pt>
                <c:pt idx="3">
                  <c:v>0.85699999999999998</c:v>
                </c:pt>
                <c:pt idx="4">
                  <c:v>0.85599999999999998</c:v>
                </c:pt>
                <c:pt idx="5">
                  <c:v>0.871</c:v>
                </c:pt>
                <c:pt idx="6">
                  <c:v>0.83299999999999996</c:v>
                </c:pt>
                <c:pt idx="7">
                  <c:v>0.85799999999999998</c:v>
                </c:pt>
                <c:pt idx="8">
                  <c:v>0.84299999999999997</c:v>
                </c:pt>
                <c:pt idx="9">
                  <c:v>0.83799999999999997</c:v>
                </c:pt>
                <c:pt idx="10">
                  <c:v>0.84799999999999998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FA-4B1D-B400-AFE985215BCE}"/>
            </c:ext>
          </c:extLst>
        </c:ser>
        <c:ser>
          <c:idx val="2"/>
          <c:order val="2"/>
          <c:tx>
            <c:strRef>
              <c:f>'2005-2016 graphs'!$D$1</c:f>
              <c:strCache>
                <c:ptCount val="1"/>
                <c:pt idx="0">
                  <c:v>4 YR</c:v>
                </c:pt>
              </c:strCache>
            </c:strRef>
          </c:tx>
          <c:cat>
            <c:numRef>
              <c:f>'2005-2016 graphs'!$A$2:$A$12</c:f>
              <c:numCache>
                <c:formatCode>General</c:formatCode>
                <c:ptCount val="1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</c:numCache>
            </c:numRef>
          </c:cat>
          <c:val>
            <c:numRef>
              <c:f>'2005-2016 graphs'!$D$2:$D$12</c:f>
              <c:numCache>
                <c:formatCode>0.0%</c:formatCode>
                <c:ptCount val="11"/>
                <c:pt idx="0">
                  <c:v>0.67400000000000004</c:v>
                </c:pt>
                <c:pt idx="1">
                  <c:v>0.66800000000000004</c:v>
                </c:pt>
                <c:pt idx="2">
                  <c:v>0.73899999999999999</c:v>
                </c:pt>
                <c:pt idx="3">
                  <c:v>0.70799999999999996</c:v>
                </c:pt>
                <c:pt idx="4">
                  <c:v>0.76</c:v>
                </c:pt>
                <c:pt idx="5">
                  <c:v>0.745</c:v>
                </c:pt>
                <c:pt idx="6">
                  <c:v>0.66900000000000004</c:v>
                </c:pt>
                <c:pt idx="7">
                  <c:v>0.71599999999999997</c:v>
                </c:pt>
                <c:pt idx="8">
                  <c:v>0.70700000000000007</c:v>
                </c:pt>
                <c:pt idx="9">
                  <c:v>0.71900000000000008</c:v>
                </c:pt>
                <c:pt idx="10">
                  <c:v>0.71799999999999997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FA-4B1D-B400-AFE985215BCE}"/>
            </c:ext>
          </c:extLst>
        </c:ser>
        <c:ser>
          <c:idx val="3"/>
          <c:order val="3"/>
          <c:tx>
            <c:strRef>
              <c:f>'2005-2016 graphs'!$E$1</c:f>
              <c:strCache>
                <c:ptCount val="1"/>
                <c:pt idx="0">
                  <c:v>6 YR</c:v>
                </c:pt>
              </c:strCache>
            </c:strRef>
          </c:tx>
          <c:cat>
            <c:numRef>
              <c:f>'2005-2016 graphs'!$A$2:$A$12</c:f>
              <c:numCache>
                <c:formatCode>General</c:formatCode>
                <c:ptCount val="1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</c:numCache>
            </c:numRef>
          </c:cat>
          <c:val>
            <c:numRef>
              <c:f>'2005-2016 graphs'!$E$2:$E$11</c:f>
              <c:numCache>
                <c:formatCode>0.0%</c:formatCode>
                <c:ptCount val="10"/>
                <c:pt idx="0">
                  <c:v>0.73899999999999999</c:v>
                </c:pt>
                <c:pt idx="1">
                  <c:v>0.72899999999999998</c:v>
                </c:pt>
                <c:pt idx="2">
                  <c:v>0.78300000000000003</c:v>
                </c:pt>
                <c:pt idx="3">
                  <c:v>0.76</c:v>
                </c:pt>
                <c:pt idx="4">
                  <c:v>0.8</c:v>
                </c:pt>
                <c:pt idx="5">
                  <c:v>0.79300000000000004</c:v>
                </c:pt>
                <c:pt idx="6">
                  <c:v>0.72</c:v>
                </c:pt>
                <c:pt idx="7">
                  <c:v>0.755</c:v>
                </c:pt>
                <c:pt idx="8">
                  <c:v>0.74900000000000011</c:v>
                </c:pt>
                <c:pt idx="9">
                  <c:v>0.75099999999999989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FA-4B1D-B400-AFE985215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187072"/>
        <c:axId val="175188992"/>
      </c:lineChart>
      <c:catAx>
        <c:axId val="175187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75188992"/>
        <c:crosses val="autoZero"/>
        <c:auto val="1"/>
        <c:lblAlgn val="ctr"/>
        <c:lblOffset val="100"/>
        <c:noMultiLvlLbl val="0"/>
      </c:catAx>
      <c:valAx>
        <c:axId val="1751889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overlay val="0"/>
        </c:title>
        <c:numFmt formatCode="0.0%" sourceLinked="1"/>
        <c:majorTickMark val="out"/>
        <c:minorTickMark val="none"/>
        <c:tickLblPos val="nextTo"/>
        <c:crossAx val="1751870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'2005-2016 graphs'!$B$1</c:f>
              <c:strCache>
                <c:ptCount val="1"/>
                <c:pt idx="0">
                  <c:v>RETURN SPRING YR. 1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'2005-2016 graphs'!$A$9:$A$19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'2005-2016 graphs'!$B$9:$B$19</c:f>
              <c:numCache>
                <c:formatCode>0.0%</c:formatCode>
                <c:ptCount val="11"/>
                <c:pt idx="0">
                  <c:v>0.95899999999999996</c:v>
                </c:pt>
                <c:pt idx="1">
                  <c:v>0.93100000000000005</c:v>
                </c:pt>
                <c:pt idx="2">
                  <c:v>0.91800000000000004</c:v>
                </c:pt>
                <c:pt idx="3">
                  <c:v>0.93899999999999995</c:v>
                </c:pt>
                <c:pt idx="4">
                  <c:v>0.95</c:v>
                </c:pt>
                <c:pt idx="5">
                  <c:v>0.94099999999999995</c:v>
                </c:pt>
                <c:pt idx="6">
                  <c:v>0.96699999999999997</c:v>
                </c:pt>
                <c:pt idx="7">
                  <c:v>0.96299999999999997</c:v>
                </c:pt>
                <c:pt idx="8">
                  <c:v>0.93899999999999995</c:v>
                </c:pt>
                <c:pt idx="9">
                  <c:v>0.96199999999999997</c:v>
                </c:pt>
                <c:pt idx="10">
                  <c:v>0.93500000000000005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4B-465C-AB9B-010376B7E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408768"/>
        <c:axId val="171431424"/>
      </c:lineChart>
      <c:catAx>
        <c:axId val="171408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Cohort 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71431424"/>
        <c:crosses val="autoZero"/>
        <c:auto val="1"/>
        <c:lblAlgn val="ctr"/>
        <c:lblOffset val="100"/>
        <c:noMultiLvlLbl val="0"/>
      </c:catAx>
      <c:valAx>
        <c:axId val="1714314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overlay val="0"/>
        </c:title>
        <c:numFmt formatCode="0.0%" sourceLinked="1"/>
        <c:majorTickMark val="out"/>
        <c:minorTickMark val="none"/>
        <c:tickLblPos val="nextTo"/>
        <c:crossAx val="17140876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HISTORICAL RETENTION 2005-2016</a:t>
            </a:r>
          </a:p>
        </c:rich>
      </c:tx>
      <c:layout>
        <c:manualLayout>
          <c:xMode val="edge"/>
          <c:yMode val="edge"/>
          <c:x val="0.32748654266451388"/>
          <c:y val="5.8139534883721068E-2"/>
        </c:manualLayout>
      </c:layout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'2005-2016 graphs'!$B$1</c:f>
              <c:strCache>
                <c:ptCount val="1"/>
                <c:pt idx="0">
                  <c:v>RETURN SPRING YR. 1</c:v>
                </c:pt>
              </c:strCache>
            </c:strRef>
          </c:tx>
          <c:cat>
            <c:numRef>
              <c:f>'2005-2016 graphs'!$A$9:$A$20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'2005-2016 graphs'!$B$9:$B$19</c:f>
              <c:numCache>
                <c:formatCode>0.0%</c:formatCode>
                <c:ptCount val="11"/>
                <c:pt idx="0">
                  <c:v>0.95899999999999996</c:v>
                </c:pt>
                <c:pt idx="1">
                  <c:v>0.93100000000000005</c:v>
                </c:pt>
                <c:pt idx="2">
                  <c:v>0.91800000000000004</c:v>
                </c:pt>
                <c:pt idx="3">
                  <c:v>0.93899999999999995</c:v>
                </c:pt>
                <c:pt idx="4">
                  <c:v>0.95</c:v>
                </c:pt>
                <c:pt idx="5">
                  <c:v>0.94099999999999995</c:v>
                </c:pt>
                <c:pt idx="6">
                  <c:v>0.96699999999999997</c:v>
                </c:pt>
                <c:pt idx="7">
                  <c:v>0.96299999999999997</c:v>
                </c:pt>
                <c:pt idx="8">
                  <c:v>0.93899999999999995</c:v>
                </c:pt>
                <c:pt idx="9">
                  <c:v>0.96199999999999997</c:v>
                </c:pt>
                <c:pt idx="10">
                  <c:v>0.93500000000000005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9D-4F14-BFD3-2027FD1F1100}"/>
            </c:ext>
          </c:extLst>
        </c:ser>
        <c:ser>
          <c:idx val="1"/>
          <c:order val="1"/>
          <c:tx>
            <c:strRef>
              <c:f>'2005-2016 graphs'!$C$1</c:f>
              <c:strCache>
                <c:ptCount val="1"/>
                <c:pt idx="0">
                  <c:v>RETURN FALL YR. 2</c:v>
                </c:pt>
              </c:strCache>
            </c:strRef>
          </c:tx>
          <c:cat>
            <c:numRef>
              <c:f>'2005-2016 graphs'!$A$9:$A$20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'2005-2016 graphs'!$C$8:$C$19</c:f>
              <c:numCache>
                <c:formatCode>0.0%</c:formatCode>
                <c:ptCount val="12"/>
                <c:pt idx="0">
                  <c:v>0.83299999999999996</c:v>
                </c:pt>
                <c:pt idx="1">
                  <c:v>0.85799999999999998</c:v>
                </c:pt>
                <c:pt idx="2">
                  <c:v>0.84299999999999997</c:v>
                </c:pt>
                <c:pt idx="3">
                  <c:v>0.83799999999999997</c:v>
                </c:pt>
                <c:pt idx="4">
                  <c:v>0.84799999999999998</c:v>
                </c:pt>
                <c:pt idx="5">
                  <c:v>0.83599999999999997</c:v>
                </c:pt>
                <c:pt idx="6">
                  <c:v>0.85</c:v>
                </c:pt>
                <c:pt idx="7">
                  <c:v>0.90400000000000003</c:v>
                </c:pt>
                <c:pt idx="8">
                  <c:v>0.878</c:v>
                </c:pt>
                <c:pt idx="9">
                  <c:v>0.88</c:v>
                </c:pt>
                <c:pt idx="10">
                  <c:v>0.85599999999999998</c:v>
                </c:pt>
                <c:pt idx="11">
                  <c:v>0.84799999999999998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9D-4F14-BFD3-2027FD1F1100}"/>
            </c:ext>
          </c:extLst>
        </c:ser>
        <c:ser>
          <c:idx val="2"/>
          <c:order val="2"/>
          <c:tx>
            <c:strRef>
              <c:f>'2005-2016 graphs'!$D$1</c:f>
              <c:strCache>
                <c:ptCount val="1"/>
                <c:pt idx="0">
                  <c:v>4 YR</c:v>
                </c:pt>
              </c:strCache>
            </c:strRef>
          </c:tx>
          <c:cat>
            <c:numRef>
              <c:f>'2005-2016 graphs'!$A$9:$A$20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'2005-2016 graphs'!$D$5:$D$16</c:f>
              <c:numCache>
                <c:formatCode>0.0%</c:formatCode>
                <c:ptCount val="12"/>
                <c:pt idx="0">
                  <c:v>0.70799999999999996</c:v>
                </c:pt>
                <c:pt idx="1">
                  <c:v>0.76</c:v>
                </c:pt>
                <c:pt idx="2">
                  <c:v>0.745</c:v>
                </c:pt>
                <c:pt idx="3">
                  <c:v>0.66900000000000004</c:v>
                </c:pt>
                <c:pt idx="4">
                  <c:v>0.71599999999999997</c:v>
                </c:pt>
                <c:pt idx="5">
                  <c:v>0.70700000000000007</c:v>
                </c:pt>
                <c:pt idx="6">
                  <c:v>0.71900000000000008</c:v>
                </c:pt>
                <c:pt idx="7">
                  <c:v>0.71799999999999997</c:v>
                </c:pt>
                <c:pt idx="8">
                  <c:v>0.66900000000000004</c:v>
                </c:pt>
                <c:pt idx="9">
                  <c:v>0.72</c:v>
                </c:pt>
                <c:pt idx="10">
                  <c:v>0.79900000000000004</c:v>
                </c:pt>
                <c:pt idx="11" formatCode="0.00%">
                  <c:v>0.73899999999999999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9D-4F14-BFD3-2027FD1F1100}"/>
            </c:ext>
          </c:extLst>
        </c:ser>
        <c:ser>
          <c:idx val="3"/>
          <c:order val="3"/>
          <c:tx>
            <c:strRef>
              <c:f>'2005-2016 graphs'!$E$1</c:f>
              <c:strCache>
                <c:ptCount val="1"/>
                <c:pt idx="0">
                  <c:v>6 YR</c:v>
                </c:pt>
              </c:strCache>
            </c:strRef>
          </c:tx>
          <c:cat>
            <c:numRef>
              <c:f>'2005-2016 graphs'!$A$9:$A$20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'2005-2016 graphs'!$E$3:$E$14</c:f>
              <c:numCache>
                <c:formatCode>0.0%</c:formatCode>
                <c:ptCount val="12"/>
                <c:pt idx="0">
                  <c:v>0.72899999999999998</c:v>
                </c:pt>
                <c:pt idx="1">
                  <c:v>0.78300000000000003</c:v>
                </c:pt>
                <c:pt idx="2">
                  <c:v>0.76</c:v>
                </c:pt>
                <c:pt idx="3">
                  <c:v>0.8</c:v>
                </c:pt>
                <c:pt idx="4">
                  <c:v>0.79300000000000004</c:v>
                </c:pt>
                <c:pt idx="5">
                  <c:v>0.72</c:v>
                </c:pt>
                <c:pt idx="6">
                  <c:v>0.755</c:v>
                </c:pt>
                <c:pt idx="7">
                  <c:v>0.74900000000000011</c:v>
                </c:pt>
                <c:pt idx="8">
                  <c:v>0.75099999999999989</c:v>
                </c:pt>
                <c:pt idx="9">
                  <c:v>0.77900000000000003</c:v>
                </c:pt>
                <c:pt idx="10">
                  <c:v>0.73199999999999998</c:v>
                </c:pt>
                <c:pt idx="11" formatCode="0.00%">
                  <c:v>0.753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79D-4F14-BFD3-2027FD1F1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846912"/>
        <c:axId val="173848832"/>
      </c:lineChart>
      <c:catAx>
        <c:axId val="173846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73848832"/>
        <c:crosses val="autoZero"/>
        <c:auto val="1"/>
        <c:lblAlgn val="ctr"/>
        <c:lblOffset val="100"/>
        <c:noMultiLvlLbl val="0"/>
      </c:catAx>
      <c:valAx>
        <c:axId val="1738488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overlay val="0"/>
        </c:title>
        <c:numFmt formatCode="0.0%" sourceLinked="1"/>
        <c:majorTickMark val="out"/>
        <c:minorTickMark val="none"/>
        <c:tickLblPos val="nextTo"/>
        <c:crossAx val="17384691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RETURN FALL YR. 2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'2005-2016 graphs'!$C$1</c:f>
              <c:strCache>
                <c:ptCount val="1"/>
                <c:pt idx="0">
                  <c:v>RETURN FALL YR. 2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'2005-2016 graphs'!$A$9:$A$20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'2005-2016 graphs'!$C$8:$C$19</c:f>
              <c:numCache>
                <c:formatCode>0.0%</c:formatCode>
                <c:ptCount val="12"/>
                <c:pt idx="0">
                  <c:v>0.83299999999999996</c:v>
                </c:pt>
                <c:pt idx="1">
                  <c:v>0.85799999999999998</c:v>
                </c:pt>
                <c:pt idx="2">
                  <c:v>0.84299999999999997</c:v>
                </c:pt>
                <c:pt idx="3">
                  <c:v>0.83799999999999997</c:v>
                </c:pt>
                <c:pt idx="4">
                  <c:v>0.84799999999999998</c:v>
                </c:pt>
                <c:pt idx="5">
                  <c:v>0.83599999999999997</c:v>
                </c:pt>
                <c:pt idx="6">
                  <c:v>0.85</c:v>
                </c:pt>
                <c:pt idx="7">
                  <c:v>0.90400000000000003</c:v>
                </c:pt>
                <c:pt idx="8">
                  <c:v>0.878</c:v>
                </c:pt>
                <c:pt idx="9">
                  <c:v>0.88</c:v>
                </c:pt>
                <c:pt idx="10">
                  <c:v>0.85599999999999998</c:v>
                </c:pt>
                <c:pt idx="11">
                  <c:v>0.84799999999999998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22-4781-82A4-139A3624F6E6}"/>
            </c:ext>
          </c:extLst>
        </c:ser>
        <c:ser>
          <c:idx val="1"/>
          <c:order val="1"/>
          <c:tx>
            <c:v>Freshmen Retention Goal</c:v>
          </c:tx>
          <c:cat>
            <c:numRef>
              <c:f>'2005-2016 graphs'!$A$9:$A$20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'2005-2016 graphs'!$G$2:$G$12</c:f>
              <c:numCache>
                <c:formatCode>0.0%</c:formatCode>
                <c:ptCount val="11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22-4781-82A4-139A3624F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390720"/>
        <c:axId val="175392640"/>
      </c:lineChart>
      <c:catAx>
        <c:axId val="175390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Cohort 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75392640"/>
        <c:crosses val="autoZero"/>
        <c:auto val="1"/>
        <c:lblAlgn val="ctr"/>
        <c:lblOffset val="100"/>
        <c:noMultiLvlLbl val="0"/>
      </c:catAx>
      <c:valAx>
        <c:axId val="1753926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overlay val="0"/>
        </c:title>
        <c:numFmt formatCode="0.0%" sourceLinked="1"/>
        <c:majorTickMark val="out"/>
        <c:minorTickMark val="none"/>
        <c:tickLblPos val="nextTo"/>
        <c:crossAx val="1753907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FOUR YEAR GRADUATION RATE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'2005-2016 graphs'!$D$1</c:f>
              <c:strCache>
                <c:ptCount val="1"/>
                <c:pt idx="0">
                  <c:v>4 YR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'2005-2016 graphs'!$A$8:$A$16</c:f>
              <c:numCache>
                <c:formatCode>General</c:formatCode>
                <c:ptCount val="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</c:numCache>
            </c:numRef>
          </c:cat>
          <c:val>
            <c:numRef>
              <c:f>'2005-2016 graphs'!$D$8:$D$16</c:f>
              <c:numCache>
                <c:formatCode>0.0%</c:formatCode>
                <c:ptCount val="9"/>
                <c:pt idx="0">
                  <c:v>0.66900000000000004</c:v>
                </c:pt>
                <c:pt idx="1">
                  <c:v>0.71599999999999997</c:v>
                </c:pt>
                <c:pt idx="2">
                  <c:v>0.70700000000000007</c:v>
                </c:pt>
                <c:pt idx="3">
                  <c:v>0.71900000000000008</c:v>
                </c:pt>
                <c:pt idx="4">
                  <c:v>0.71799999999999997</c:v>
                </c:pt>
                <c:pt idx="5">
                  <c:v>0.66900000000000004</c:v>
                </c:pt>
                <c:pt idx="6">
                  <c:v>0.72</c:v>
                </c:pt>
                <c:pt idx="7">
                  <c:v>0.79900000000000004</c:v>
                </c:pt>
                <c:pt idx="8" formatCode="0.00%">
                  <c:v>0.73899999999999999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58-4A16-A8B6-8F77639C5532}"/>
            </c:ext>
          </c:extLst>
        </c:ser>
        <c:ser>
          <c:idx val="1"/>
          <c:order val="1"/>
          <c:tx>
            <c:v>4 Year Graduation Goal</c:v>
          </c:tx>
          <c:cat>
            <c:numRef>
              <c:f>'2005-2016 graphs'!$A$8:$A$16</c:f>
              <c:numCache>
                <c:formatCode>General</c:formatCode>
                <c:ptCount val="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</c:numCache>
            </c:numRef>
          </c:cat>
          <c:val>
            <c:numRef>
              <c:f>'2005-2016 graphs'!$H$2:$H$9</c:f>
              <c:numCache>
                <c:formatCode>0.0%</c:formatCode>
                <c:ptCount val="8"/>
                <c:pt idx="0">
                  <c:v>0.75</c:v>
                </c:pt>
                <c:pt idx="1">
                  <c:v>0.75</c:v>
                </c:pt>
                <c:pt idx="2">
                  <c:v>0.75</c:v>
                </c:pt>
                <c:pt idx="3">
                  <c:v>0.75</c:v>
                </c:pt>
                <c:pt idx="4">
                  <c:v>0.75</c:v>
                </c:pt>
                <c:pt idx="5">
                  <c:v>0.75</c:v>
                </c:pt>
                <c:pt idx="6">
                  <c:v>0.75</c:v>
                </c:pt>
                <c:pt idx="7">
                  <c:v>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58-4A16-A8B6-8F77639C5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410560"/>
        <c:axId val="175429120"/>
      </c:lineChart>
      <c:catAx>
        <c:axId val="17541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Cohort 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75429120"/>
        <c:crosses val="autoZero"/>
        <c:auto val="1"/>
        <c:lblAlgn val="ctr"/>
        <c:lblOffset val="100"/>
        <c:noMultiLvlLbl val="0"/>
      </c:catAx>
      <c:valAx>
        <c:axId val="1754291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overlay val="0"/>
        </c:title>
        <c:numFmt formatCode="0.0%" sourceLinked="1"/>
        <c:majorTickMark val="out"/>
        <c:minorTickMark val="none"/>
        <c:tickLblPos val="nextTo"/>
        <c:crossAx val="1754105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SIX YEAR GRADUATION RATE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'2005-2016 graphs'!$E$1</c:f>
              <c:strCache>
                <c:ptCount val="1"/>
                <c:pt idx="0">
                  <c:v>6 YR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'2005-2016 graphs'!$A$8:$A$14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cat>
          <c:val>
            <c:numRef>
              <c:f>'2005-2016 graphs'!$E$8:$E$14</c:f>
              <c:numCache>
                <c:formatCode>0.0%</c:formatCode>
                <c:ptCount val="7"/>
                <c:pt idx="0">
                  <c:v>0.72</c:v>
                </c:pt>
                <c:pt idx="1">
                  <c:v>0.755</c:v>
                </c:pt>
                <c:pt idx="2">
                  <c:v>0.74900000000000011</c:v>
                </c:pt>
                <c:pt idx="3">
                  <c:v>0.75099999999999989</c:v>
                </c:pt>
                <c:pt idx="4">
                  <c:v>0.77900000000000003</c:v>
                </c:pt>
                <c:pt idx="5">
                  <c:v>0.73199999999999998</c:v>
                </c:pt>
                <c:pt idx="6" formatCode="0.00%">
                  <c:v>0.753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41-4AAD-A598-6A2E6E3D56D4}"/>
            </c:ext>
          </c:extLst>
        </c:ser>
        <c:ser>
          <c:idx val="1"/>
          <c:order val="1"/>
          <c:tx>
            <c:v>6 Year Graduation Goal</c:v>
          </c:tx>
          <c:cat>
            <c:numRef>
              <c:f>'2005-2016 graphs'!$A$8:$A$14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cat>
          <c:val>
            <c:numRef>
              <c:f>'2005-2016 graphs'!$I$2:$I$7</c:f>
              <c:numCache>
                <c:formatCode>0.0%</c:formatCode>
                <c:ptCount val="6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  <c:pt idx="5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41-4AAD-A598-6A2E6E3D5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9344"/>
        <c:axId val="175539712"/>
      </c:lineChart>
      <c:catAx>
        <c:axId val="175529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Cohort 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75539712"/>
        <c:crosses val="autoZero"/>
        <c:auto val="1"/>
        <c:lblAlgn val="ctr"/>
        <c:lblOffset val="100"/>
        <c:noMultiLvlLbl val="0"/>
      </c:catAx>
      <c:valAx>
        <c:axId val="1755397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overlay val="0"/>
        </c:title>
        <c:numFmt formatCode="0.0%" sourceLinked="1"/>
        <c:majorTickMark val="out"/>
        <c:minorTickMark val="none"/>
        <c:tickLblPos val="nextTo"/>
        <c:crossAx val="1755293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HISTORICAL</a:t>
            </a:r>
            <a:r>
              <a:rPr lang="en-US" baseline="0"/>
              <a:t> RETENTION 2001-2011</a:t>
            </a:r>
            <a:endParaRPr lang="en-US"/>
          </a:p>
        </c:rich>
      </c:tx>
      <c:layout>
        <c:manualLayout>
          <c:xMode val="edge"/>
          <c:yMode val="edge"/>
          <c:x val="0.34063839846106175"/>
          <c:y val="1.6129032258064523E-2"/>
        </c:manualLayout>
      </c:layout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'1990-2000 graphs'!$B$1</c:f>
              <c:strCache>
                <c:ptCount val="1"/>
                <c:pt idx="0">
                  <c:v>RETURN SPRING YR 1</c:v>
                </c:pt>
              </c:strCache>
            </c:strRef>
          </c:tx>
          <c:cat>
            <c:numRef>
              <c:f>'1990-2000 graphs'!$A$13:$A$23</c:f>
              <c:numCache>
                <c:formatCode>General</c:formatCode>
                <c:ptCount val="1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</c:numCache>
            </c:numRef>
          </c:cat>
          <c:val>
            <c:numRef>
              <c:f>'1990-2000 graphs'!$B$13:$B$23</c:f>
              <c:numCache>
                <c:formatCode>0.0%</c:formatCode>
                <c:ptCount val="11"/>
                <c:pt idx="0">
                  <c:v>0.95299999999999996</c:v>
                </c:pt>
                <c:pt idx="1">
                  <c:v>0.93300000000000005</c:v>
                </c:pt>
                <c:pt idx="2">
                  <c:v>0.94199999999999995</c:v>
                </c:pt>
                <c:pt idx="3">
                  <c:v>0.94599999999999995</c:v>
                </c:pt>
                <c:pt idx="4">
                  <c:v>0.95899999999999996</c:v>
                </c:pt>
                <c:pt idx="5">
                  <c:v>0.93600000000000005</c:v>
                </c:pt>
                <c:pt idx="6">
                  <c:v>0.91800000000000004</c:v>
                </c:pt>
                <c:pt idx="7">
                  <c:v>0.93899999999999995</c:v>
                </c:pt>
                <c:pt idx="8">
                  <c:v>0.95</c:v>
                </c:pt>
                <c:pt idx="9">
                  <c:v>0.94099999999999995</c:v>
                </c:pt>
                <c:pt idx="10">
                  <c:v>0.96699999999999997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84-48AA-8A3E-45940A82345C}"/>
            </c:ext>
          </c:extLst>
        </c:ser>
        <c:ser>
          <c:idx val="1"/>
          <c:order val="1"/>
          <c:tx>
            <c:strRef>
              <c:f>'1990-2000 graphs'!$C$1</c:f>
              <c:strCache>
                <c:ptCount val="1"/>
                <c:pt idx="0">
                  <c:v>RETURN FALL YR 2</c:v>
                </c:pt>
              </c:strCache>
            </c:strRef>
          </c:tx>
          <c:cat>
            <c:numRef>
              <c:f>'1990-2000 graphs'!$A$13:$A$23</c:f>
              <c:numCache>
                <c:formatCode>General</c:formatCode>
                <c:ptCount val="1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</c:numCache>
            </c:numRef>
          </c:cat>
          <c:val>
            <c:numRef>
              <c:f>'1990-2000 graphs'!$C$13:$C$23</c:f>
              <c:numCache>
                <c:formatCode>0.0%</c:formatCode>
                <c:ptCount val="11"/>
                <c:pt idx="0">
                  <c:v>0.85699999999999998</c:v>
                </c:pt>
                <c:pt idx="1">
                  <c:v>0.85599999999999998</c:v>
                </c:pt>
                <c:pt idx="2">
                  <c:v>0.871</c:v>
                </c:pt>
                <c:pt idx="3">
                  <c:v>0.83299999999999996</c:v>
                </c:pt>
                <c:pt idx="4">
                  <c:v>0.85799999999999998</c:v>
                </c:pt>
                <c:pt idx="5">
                  <c:v>0.84299999999999997</c:v>
                </c:pt>
                <c:pt idx="6">
                  <c:v>0.83799999999999997</c:v>
                </c:pt>
                <c:pt idx="7">
                  <c:v>0.84799999999999998</c:v>
                </c:pt>
                <c:pt idx="8">
                  <c:v>0.83599999999999997</c:v>
                </c:pt>
                <c:pt idx="9">
                  <c:v>0.85</c:v>
                </c:pt>
                <c:pt idx="10">
                  <c:v>0.90400000000000003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84-48AA-8A3E-45940A82345C}"/>
            </c:ext>
          </c:extLst>
        </c:ser>
        <c:ser>
          <c:idx val="2"/>
          <c:order val="2"/>
          <c:tx>
            <c:strRef>
              <c:f>'1990-2000 graphs'!$D$1</c:f>
              <c:strCache>
                <c:ptCount val="1"/>
                <c:pt idx="0">
                  <c:v>TOTAL 4 YR</c:v>
                </c:pt>
              </c:strCache>
            </c:strRef>
          </c:tx>
          <c:cat>
            <c:numRef>
              <c:f>'1990-2000 graphs'!$A$13:$A$23</c:f>
              <c:numCache>
                <c:formatCode>General</c:formatCode>
                <c:ptCount val="1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</c:numCache>
            </c:numRef>
          </c:cat>
          <c:val>
            <c:numRef>
              <c:f>'1990-2000 graphs'!$D$13:$D$23</c:f>
              <c:numCache>
                <c:formatCode>0.0%</c:formatCode>
                <c:ptCount val="11"/>
                <c:pt idx="0">
                  <c:v>0.70799999999999996</c:v>
                </c:pt>
                <c:pt idx="1">
                  <c:v>0.76</c:v>
                </c:pt>
                <c:pt idx="2">
                  <c:v>0.745</c:v>
                </c:pt>
                <c:pt idx="3">
                  <c:v>0.66900000000000004</c:v>
                </c:pt>
                <c:pt idx="4">
                  <c:v>0.71599999999999997</c:v>
                </c:pt>
                <c:pt idx="5">
                  <c:v>0.70699999999999996</c:v>
                </c:pt>
                <c:pt idx="6">
                  <c:v>0.71899999999999997</c:v>
                </c:pt>
                <c:pt idx="7">
                  <c:v>0.71799999999999997</c:v>
                </c:pt>
                <c:pt idx="8">
                  <c:v>0.66900000000000004</c:v>
                </c:pt>
                <c:pt idx="9">
                  <c:v>0.72</c:v>
                </c:pt>
                <c:pt idx="10">
                  <c:v>0.79900000000000004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84-48AA-8A3E-45940A82345C}"/>
            </c:ext>
          </c:extLst>
        </c:ser>
        <c:ser>
          <c:idx val="3"/>
          <c:order val="3"/>
          <c:tx>
            <c:strRef>
              <c:f>'1990-2000 graphs'!$E$1</c:f>
              <c:strCache>
                <c:ptCount val="1"/>
                <c:pt idx="0">
                  <c:v>TOTAL 6 YR</c:v>
                </c:pt>
              </c:strCache>
            </c:strRef>
          </c:tx>
          <c:cat>
            <c:numRef>
              <c:f>'1990-2000 graphs'!$A$13:$A$23</c:f>
              <c:numCache>
                <c:formatCode>General</c:formatCode>
                <c:ptCount val="1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</c:numCache>
            </c:numRef>
          </c:cat>
          <c:val>
            <c:numRef>
              <c:f>'1990-2000 graphs'!$E$11:$E$21</c:f>
              <c:numCache>
                <c:formatCode>0.0%</c:formatCode>
                <c:ptCount val="11"/>
                <c:pt idx="0">
                  <c:v>0.72899999999999998</c:v>
                </c:pt>
                <c:pt idx="1">
                  <c:v>0.78300000000000003</c:v>
                </c:pt>
                <c:pt idx="2">
                  <c:v>0.76</c:v>
                </c:pt>
                <c:pt idx="3">
                  <c:v>0.8</c:v>
                </c:pt>
                <c:pt idx="4">
                  <c:v>0.79300000000000004</c:v>
                </c:pt>
                <c:pt idx="5">
                  <c:v>0.72</c:v>
                </c:pt>
                <c:pt idx="6">
                  <c:v>0.755</c:v>
                </c:pt>
                <c:pt idx="7">
                  <c:v>0.749</c:v>
                </c:pt>
                <c:pt idx="8">
                  <c:v>0.751</c:v>
                </c:pt>
                <c:pt idx="9">
                  <c:v>0.77900000000000003</c:v>
                </c:pt>
                <c:pt idx="10">
                  <c:v>0.73199999999999998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84-48AA-8A3E-45940A823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628672"/>
        <c:axId val="175630592"/>
      </c:lineChart>
      <c:catAx>
        <c:axId val="175628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75630592"/>
        <c:crosses val="autoZero"/>
        <c:auto val="1"/>
        <c:lblAlgn val="ctr"/>
        <c:lblOffset val="100"/>
        <c:noMultiLvlLbl val="0"/>
      </c:catAx>
      <c:valAx>
        <c:axId val="1756305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PERCENTAGE</a:t>
                </a:r>
                <a:r>
                  <a:rPr lang="en-US" baseline="0"/>
                  <a:t> OF RETURNING STUDENTS</a:t>
                </a:r>
                <a:endParaRPr lang="en-US"/>
              </a:p>
            </c:rich>
          </c:tx>
          <c:overlay val="0"/>
        </c:title>
        <c:numFmt formatCode="0.0%" sourceLinked="1"/>
        <c:majorTickMark val="out"/>
        <c:minorTickMark val="none"/>
        <c:tickLblPos val="nextTo"/>
        <c:crossAx val="1756286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RETENTION AT</a:t>
            </a:r>
            <a:r>
              <a:rPr lang="en-US" baseline="0"/>
              <a:t> SPRING </a:t>
            </a:r>
            <a:r>
              <a:rPr lang="en-US"/>
              <a:t>YR. 1</a:t>
            </a:r>
          </a:p>
        </c:rich>
      </c:tx>
      <c:layout>
        <c:manualLayout>
          <c:xMode val="edge"/>
          <c:yMode val="edge"/>
          <c:x val="0.28344112325765253"/>
          <c:y val="2.4691358024691412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'1990-2000 graphs'!$B$1</c:f>
              <c:strCache>
                <c:ptCount val="1"/>
                <c:pt idx="0">
                  <c:v>RETURN SPRING YR 1</c:v>
                </c:pt>
              </c:strCache>
            </c:strRef>
          </c:tx>
          <c:cat>
            <c:numRef>
              <c:f>'1990-2000 graphs'!$A$17:$A$27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'1990-2000 graphs'!$B$17:$B$27</c:f>
              <c:numCache>
                <c:formatCode>0.0%</c:formatCode>
                <c:ptCount val="11"/>
                <c:pt idx="0">
                  <c:v>0.95899999999999996</c:v>
                </c:pt>
                <c:pt idx="1">
                  <c:v>0.93600000000000005</c:v>
                </c:pt>
                <c:pt idx="2">
                  <c:v>0.91800000000000004</c:v>
                </c:pt>
                <c:pt idx="3">
                  <c:v>0.93899999999999995</c:v>
                </c:pt>
                <c:pt idx="4">
                  <c:v>0.95</c:v>
                </c:pt>
                <c:pt idx="5">
                  <c:v>0.94099999999999995</c:v>
                </c:pt>
                <c:pt idx="6">
                  <c:v>0.96699999999999997</c:v>
                </c:pt>
                <c:pt idx="7">
                  <c:v>0.96299999999999997</c:v>
                </c:pt>
                <c:pt idx="8">
                  <c:v>0.93899999999999995</c:v>
                </c:pt>
                <c:pt idx="9">
                  <c:v>0.96199999999999997</c:v>
                </c:pt>
                <c:pt idx="10">
                  <c:v>0.93500000000000005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6C-4B01-81CD-641D85774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651072"/>
        <c:axId val="175669248"/>
      </c:lineChart>
      <c:catAx>
        <c:axId val="175651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5669248"/>
        <c:crosses val="autoZero"/>
        <c:auto val="1"/>
        <c:lblAlgn val="ctr"/>
        <c:lblOffset val="100"/>
        <c:noMultiLvlLbl val="0"/>
      </c:catAx>
      <c:valAx>
        <c:axId val="1756692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PERCENTAGE</a:t>
                </a:r>
                <a:r>
                  <a:rPr lang="en-US" baseline="0"/>
                  <a:t> OF STUDENTS</a:t>
                </a:r>
              </a:p>
              <a:p>
                <a:pPr>
                  <a:defRPr/>
                </a:pPr>
                <a:r>
                  <a:rPr lang="en-US" baseline="0"/>
                  <a:t>RETURNED</a:t>
                </a:r>
                <a:endParaRPr lang="en-US"/>
              </a:p>
            </c:rich>
          </c:tx>
          <c:overlay val="0"/>
        </c:title>
        <c:numFmt formatCode="0.0%" sourceLinked="1"/>
        <c:majorTickMark val="out"/>
        <c:minorTickMark val="none"/>
        <c:tickLblPos val="nextTo"/>
        <c:crossAx val="1756510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4"/>
    </mc:Choice>
    <mc:Fallback>
      <c:style val="4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RETENTION AT FALL YR. 2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'1990-2000 graphs'!$C$1</c:f>
              <c:strCache>
                <c:ptCount val="1"/>
                <c:pt idx="0">
                  <c:v>RETURN FALL YR 2</c:v>
                </c:pt>
              </c:strCache>
            </c:strRef>
          </c:tx>
          <c:cat>
            <c:numRef>
              <c:f>'1990-2000 graphs'!$A$16:$A$26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'1990-2000 graphs'!$C$16:$C$26</c:f>
              <c:numCache>
                <c:formatCode>0.0%</c:formatCode>
                <c:ptCount val="11"/>
                <c:pt idx="0">
                  <c:v>0.83299999999999996</c:v>
                </c:pt>
                <c:pt idx="1">
                  <c:v>0.85799999999999998</c:v>
                </c:pt>
                <c:pt idx="2">
                  <c:v>0.84299999999999997</c:v>
                </c:pt>
                <c:pt idx="3">
                  <c:v>0.83799999999999997</c:v>
                </c:pt>
                <c:pt idx="4">
                  <c:v>0.84799999999999998</c:v>
                </c:pt>
                <c:pt idx="5">
                  <c:v>0.83599999999999997</c:v>
                </c:pt>
                <c:pt idx="6">
                  <c:v>0.85</c:v>
                </c:pt>
                <c:pt idx="7">
                  <c:v>0.90400000000000003</c:v>
                </c:pt>
                <c:pt idx="8">
                  <c:v>0.878</c:v>
                </c:pt>
                <c:pt idx="9">
                  <c:v>0.88</c:v>
                </c:pt>
                <c:pt idx="10">
                  <c:v>0.85599999999999998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22-42ED-AD30-3D841CE58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702400"/>
        <c:axId val="175703936"/>
      </c:lineChart>
      <c:catAx>
        <c:axId val="17570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5703936"/>
        <c:crosses val="autoZero"/>
        <c:auto val="1"/>
        <c:lblAlgn val="ctr"/>
        <c:lblOffset val="100"/>
        <c:noMultiLvlLbl val="0"/>
      </c:catAx>
      <c:valAx>
        <c:axId val="1757039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PERCENTAGE OF STUDENTS</a:t>
                </a:r>
              </a:p>
              <a:p>
                <a:pPr>
                  <a:defRPr/>
                </a:pPr>
                <a:r>
                  <a:rPr lang="en-US"/>
                  <a:t>RETURNED</a:t>
                </a:r>
              </a:p>
            </c:rich>
          </c:tx>
          <c:overlay val="0"/>
        </c:title>
        <c:numFmt formatCode="0.0%" sourceLinked="1"/>
        <c:majorTickMark val="out"/>
        <c:minorTickMark val="none"/>
        <c:tickLblPos val="nextTo"/>
        <c:crossAx val="17570240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8311" cy="627277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180975</xdr:rowOff>
    </xdr:from>
    <xdr:to>
      <xdr:col>9</xdr:col>
      <xdr:colOff>0</xdr:colOff>
      <xdr:row>67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47627</xdr:colOff>
      <xdr:row>22</xdr:row>
      <xdr:rowOff>19050</xdr:rowOff>
    </xdr:from>
    <xdr:to>
      <xdr:col>15</xdr:col>
      <xdr:colOff>66675</xdr:colOff>
      <xdr:row>46</xdr:row>
      <xdr:rowOff>190499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69</xdr:row>
      <xdr:rowOff>171449</xdr:rowOff>
    </xdr:from>
    <xdr:to>
      <xdr:col>9</xdr:col>
      <xdr:colOff>9525</xdr:colOff>
      <xdr:row>86</xdr:row>
      <xdr:rowOff>142874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</xdr:colOff>
      <xdr:row>88</xdr:row>
      <xdr:rowOff>57150</xdr:rowOff>
    </xdr:from>
    <xdr:to>
      <xdr:col>8</xdr:col>
      <xdr:colOff>590550</xdr:colOff>
      <xdr:row>104</xdr:row>
      <xdr:rowOff>171450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107</xdr:row>
      <xdr:rowOff>9525</xdr:rowOff>
    </xdr:from>
    <xdr:to>
      <xdr:col>9</xdr:col>
      <xdr:colOff>47625</xdr:colOff>
      <xdr:row>123</xdr:row>
      <xdr:rowOff>123825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14</xdr:col>
      <xdr:colOff>238125</xdr:colOff>
      <xdr:row>53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8</xdr:col>
      <xdr:colOff>581025</xdr:colOff>
      <xdr:row>71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73</xdr:row>
      <xdr:rowOff>0</xdr:rowOff>
    </xdr:from>
    <xdr:to>
      <xdr:col>8</xdr:col>
      <xdr:colOff>581025</xdr:colOff>
      <xdr:row>89</xdr:row>
      <xdr:rowOff>38100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9</xdr:col>
      <xdr:colOff>47625</xdr:colOff>
      <xdr:row>107</xdr:row>
      <xdr:rowOff>38100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109</xdr:row>
      <xdr:rowOff>0</xdr:rowOff>
    </xdr:from>
    <xdr:to>
      <xdr:col>9</xdr:col>
      <xdr:colOff>47625</xdr:colOff>
      <xdr:row>125</xdr:row>
      <xdr:rowOff>47625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85723</xdr:colOff>
      <xdr:row>24</xdr:row>
      <xdr:rowOff>171449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8"/>
  <sheetViews>
    <sheetView tabSelected="1" view="pageBreakPreview" zoomScaleNormal="100" zoomScaleSheetLayoutView="100" workbookViewId="0">
      <selection activeCell="F8" sqref="F8"/>
    </sheetView>
  </sheetViews>
  <sheetFormatPr defaultRowHeight="15" x14ac:dyDescent="0.25"/>
  <cols>
    <col min="2" max="2" width="11.5703125" style="2" customWidth="1"/>
    <col min="3" max="3" width="18.42578125" style="16" customWidth="1"/>
    <col min="4" max="4" width="19.28515625" customWidth="1"/>
    <col min="5" max="6" width="15.7109375" customWidth="1"/>
    <col min="7" max="7" width="17" bestFit="1" customWidth="1"/>
    <col min="8" max="8" width="11" bestFit="1" customWidth="1"/>
    <col min="9" max="9" width="17" bestFit="1" customWidth="1"/>
    <col min="10" max="12" width="15.7109375" customWidth="1"/>
    <col min="13" max="13" width="16.7109375" customWidth="1"/>
  </cols>
  <sheetData>
    <row r="1" spans="1:13" x14ac:dyDescent="0.25">
      <c r="A1" s="62" t="s">
        <v>13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3" x14ac:dyDescent="0.25">
      <c r="A2" s="5"/>
      <c r="B2" s="56"/>
      <c r="C2" s="60" t="s">
        <v>4</v>
      </c>
      <c r="D2" s="60"/>
      <c r="E2" s="60"/>
      <c r="F2" s="60"/>
      <c r="G2" s="60"/>
      <c r="H2" s="60"/>
      <c r="I2" s="60"/>
      <c r="J2" s="61" t="s">
        <v>5</v>
      </c>
      <c r="K2" s="61"/>
      <c r="L2" s="61"/>
      <c r="M2" s="3"/>
    </row>
    <row r="3" spans="1:13" x14ac:dyDescent="0.25">
      <c r="A3" s="5" t="s">
        <v>12</v>
      </c>
      <c r="B3" s="56" t="s">
        <v>9</v>
      </c>
      <c r="C3" s="5" t="s">
        <v>94</v>
      </c>
      <c r="D3" s="5" t="s">
        <v>61</v>
      </c>
      <c r="E3" s="5" t="s">
        <v>59</v>
      </c>
      <c r="F3" s="5" t="s">
        <v>60</v>
      </c>
      <c r="G3" s="5" t="s">
        <v>7</v>
      </c>
      <c r="H3" s="5" t="s">
        <v>117</v>
      </c>
      <c r="I3" s="5" t="s">
        <v>8</v>
      </c>
      <c r="J3" s="6" t="s">
        <v>6</v>
      </c>
      <c r="K3" s="6" t="s">
        <v>7</v>
      </c>
      <c r="L3" s="6" t="s">
        <v>8</v>
      </c>
    </row>
    <row r="4" spans="1:13" s="30" customFormat="1" x14ac:dyDescent="0.25">
      <c r="A4" s="27">
        <v>2018</v>
      </c>
      <c r="B4" s="28">
        <v>350</v>
      </c>
      <c r="C4" s="27"/>
      <c r="D4" s="27"/>
      <c r="E4" s="27"/>
      <c r="F4" s="27"/>
      <c r="G4" s="27"/>
      <c r="H4" s="27"/>
      <c r="I4" s="27"/>
      <c r="J4" s="6"/>
      <c r="K4" s="6"/>
      <c r="L4" s="6"/>
    </row>
    <row r="5" spans="1:13" s="30" customFormat="1" x14ac:dyDescent="0.25">
      <c r="A5" s="27">
        <v>2017</v>
      </c>
      <c r="B5" s="28">
        <v>341</v>
      </c>
      <c r="C5" s="28" t="s">
        <v>200</v>
      </c>
      <c r="D5" s="27" t="s">
        <v>201</v>
      </c>
      <c r="E5" s="27"/>
      <c r="F5" s="27"/>
      <c r="G5" s="27"/>
      <c r="H5" s="27"/>
      <c r="I5" s="27"/>
      <c r="J5" s="6"/>
      <c r="K5" s="6"/>
      <c r="L5" s="6"/>
    </row>
    <row r="6" spans="1:13" s="30" customFormat="1" x14ac:dyDescent="0.25">
      <c r="A6" s="30">
        <v>2016</v>
      </c>
      <c r="B6" s="55">
        <v>394</v>
      </c>
      <c r="C6" s="28" t="s">
        <v>193</v>
      </c>
      <c r="D6" s="59" t="s">
        <v>196</v>
      </c>
      <c r="E6" s="28" t="s">
        <v>204</v>
      </c>
      <c r="F6" s="27"/>
      <c r="G6" s="27"/>
      <c r="H6" s="27"/>
      <c r="I6" s="27"/>
      <c r="J6" s="6"/>
      <c r="K6" s="6"/>
      <c r="L6" s="6"/>
    </row>
    <row r="7" spans="1:13" s="30" customFormat="1" x14ac:dyDescent="0.25">
      <c r="A7" s="30">
        <v>2015</v>
      </c>
      <c r="B7" s="50">
        <v>356</v>
      </c>
      <c r="C7" s="28" t="s">
        <v>185</v>
      </c>
      <c r="D7" s="28" t="s">
        <v>187</v>
      </c>
      <c r="E7" s="59" t="s">
        <v>194</v>
      </c>
      <c r="F7" s="28" t="s">
        <v>205</v>
      </c>
      <c r="G7" s="27"/>
      <c r="H7" s="27"/>
      <c r="I7" s="27"/>
      <c r="J7" s="6"/>
      <c r="K7" s="6"/>
      <c r="L7" s="6"/>
    </row>
    <row r="8" spans="1:13" s="30" customFormat="1" x14ac:dyDescent="0.25">
      <c r="A8" s="30">
        <v>2014</v>
      </c>
      <c r="B8" s="49">
        <v>423</v>
      </c>
      <c r="C8" s="28" t="s">
        <v>179</v>
      </c>
      <c r="D8" s="28" t="s">
        <v>184</v>
      </c>
      <c r="E8" s="28" t="s">
        <v>191</v>
      </c>
      <c r="F8" s="59" t="s">
        <v>195</v>
      </c>
      <c r="G8" s="28" t="s">
        <v>203</v>
      </c>
      <c r="H8" s="27"/>
      <c r="I8" s="27"/>
      <c r="J8" s="43">
        <f>B8*0.9</f>
        <v>380.7</v>
      </c>
      <c r="K8" s="43">
        <f>B8*0.75</f>
        <v>317.25</v>
      </c>
      <c r="L8" s="43">
        <f>B8*0.8</f>
        <v>338.40000000000003</v>
      </c>
    </row>
    <row r="9" spans="1:13" s="30" customFormat="1" x14ac:dyDescent="0.25">
      <c r="A9" s="30">
        <v>2013</v>
      </c>
      <c r="B9" s="42">
        <v>391</v>
      </c>
      <c r="C9" s="28" t="s">
        <v>165</v>
      </c>
      <c r="D9" s="28" t="s">
        <v>176</v>
      </c>
      <c r="E9" s="28" t="s">
        <v>182</v>
      </c>
      <c r="F9" s="28" t="s">
        <v>192</v>
      </c>
      <c r="G9" s="28" t="s">
        <v>199</v>
      </c>
      <c r="H9" s="27"/>
      <c r="I9" s="27"/>
      <c r="J9" s="43">
        <f t="shared" ref="J9:J15" si="0">B9*0.9</f>
        <v>351.90000000000003</v>
      </c>
      <c r="K9" s="43">
        <f t="shared" ref="K9:K15" si="1">B9*0.75</f>
        <v>293.25</v>
      </c>
      <c r="L9" s="43">
        <f t="shared" ref="L9:L15" si="2">B9*0.8</f>
        <v>312.8</v>
      </c>
    </row>
    <row r="10" spans="1:13" s="30" customFormat="1" x14ac:dyDescent="0.25">
      <c r="A10" s="30">
        <v>2012</v>
      </c>
      <c r="B10" s="41">
        <v>402</v>
      </c>
      <c r="C10" s="28" t="s">
        <v>157</v>
      </c>
      <c r="D10" s="28" t="s">
        <v>164</v>
      </c>
      <c r="E10" s="28" t="s">
        <v>177</v>
      </c>
      <c r="F10" s="28" t="s">
        <v>183</v>
      </c>
      <c r="G10" s="27" t="s">
        <v>189</v>
      </c>
      <c r="H10" s="27" t="s">
        <v>197</v>
      </c>
      <c r="I10" s="28" t="s">
        <v>202</v>
      </c>
      <c r="J10" s="43">
        <f t="shared" si="0"/>
        <v>361.8</v>
      </c>
      <c r="K10" s="43">
        <f t="shared" si="1"/>
        <v>301.5</v>
      </c>
      <c r="L10" s="43">
        <f t="shared" si="2"/>
        <v>321.60000000000002</v>
      </c>
    </row>
    <row r="11" spans="1:13" x14ac:dyDescent="0.25">
      <c r="A11">
        <v>2011</v>
      </c>
      <c r="B11" s="29">
        <v>363</v>
      </c>
      <c r="C11" s="28" t="s">
        <v>144</v>
      </c>
      <c r="D11" s="57" t="s">
        <v>152</v>
      </c>
      <c r="E11" s="28" t="s">
        <v>162</v>
      </c>
      <c r="F11" s="28" t="s">
        <v>178</v>
      </c>
      <c r="G11" s="10" t="s">
        <v>181</v>
      </c>
      <c r="H11" s="27" t="s">
        <v>190</v>
      </c>
      <c r="I11" s="27" t="s">
        <v>198</v>
      </c>
      <c r="J11" s="43">
        <f t="shared" si="0"/>
        <v>326.7</v>
      </c>
      <c r="K11" s="43">
        <f t="shared" si="1"/>
        <v>272.25</v>
      </c>
      <c r="L11" s="43">
        <f t="shared" si="2"/>
        <v>290.40000000000003</v>
      </c>
    </row>
    <row r="12" spans="1:13" x14ac:dyDescent="0.25">
      <c r="A12">
        <v>2010</v>
      </c>
      <c r="B12" s="26">
        <v>421</v>
      </c>
      <c r="C12" s="28" t="s">
        <v>137</v>
      </c>
      <c r="D12" s="28" t="s">
        <v>141</v>
      </c>
      <c r="E12" s="28" t="s">
        <v>155</v>
      </c>
      <c r="F12" s="28" t="s">
        <v>161</v>
      </c>
      <c r="G12" s="28" t="s">
        <v>175</v>
      </c>
      <c r="H12" s="27" t="s">
        <v>186</v>
      </c>
      <c r="I12" s="27" t="s">
        <v>188</v>
      </c>
      <c r="J12" s="43">
        <f t="shared" si="0"/>
        <v>378.90000000000003</v>
      </c>
      <c r="K12" s="43">
        <f t="shared" si="1"/>
        <v>315.75</v>
      </c>
      <c r="L12" s="43">
        <f t="shared" si="2"/>
        <v>336.8</v>
      </c>
    </row>
    <row r="13" spans="1:13" x14ac:dyDescent="0.25">
      <c r="A13">
        <v>2009</v>
      </c>
      <c r="B13" s="2">
        <v>366</v>
      </c>
      <c r="C13" s="28" t="s">
        <v>126</v>
      </c>
      <c r="D13" s="18" t="s">
        <v>134</v>
      </c>
      <c r="E13" s="18" t="s">
        <v>142</v>
      </c>
      <c r="F13" s="18" t="s">
        <v>156</v>
      </c>
      <c r="G13" s="18" t="s">
        <v>159</v>
      </c>
      <c r="H13" s="18" t="s">
        <v>173</v>
      </c>
      <c r="I13" s="27" t="s">
        <v>180</v>
      </c>
      <c r="J13" s="4">
        <f t="shared" si="0"/>
        <v>329.40000000000003</v>
      </c>
      <c r="K13" s="4">
        <f t="shared" si="1"/>
        <v>274.5</v>
      </c>
      <c r="L13" s="4">
        <f t="shared" si="2"/>
        <v>292.8</v>
      </c>
      <c r="M13">
        <f>275-245</f>
        <v>30</v>
      </c>
    </row>
    <row r="14" spans="1:13" x14ac:dyDescent="0.25">
      <c r="A14">
        <v>2008</v>
      </c>
      <c r="B14" s="2">
        <v>461</v>
      </c>
      <c r="C14" s="17" t="s">
        <v>111</v>
      </c>
      <c r="D14" s="18" t="s">
        <v>119</v>
      </c>
      <c r="E14" s="18" t="s">
        <v>135</v>
      </c>
      <c r="F14" s="18" t="s">
        <v>143</v>
      </c>
      <c r="G14" s="19" t="s">
        <v>151</v>
      </c>
      <c r="H14" s="18" t="s">
        <v>163</v>
      </c>
      <c r="I14" s="19" t="s">
        <v>174</v>
      </c>
      <c r="J14" s="4">
        <f t="shared" si="0"/>
        <v>414.90000000000003</v>
      </c>
      <c r="K14" s="4">
        <f t="shared" si="1"/>
        <v>345.75</v>
      </c>
      <c r="L14" s="4">
        <f t="shared" si="2"/>
        <v>368.8</v>
      </c>
    </row>
    <row r="15" spans="1:13" x14ac:dyDescent="0.25">
      <c r="A15">
        <v>2007</v>
      </c>
      <c r="B15" s="2">
        <v>377</v>
      </c>
      <c r="C15" s="16" t="s">
        <v>95</v>
      </c>
      <c r="D15" s="18" t="s">
        <v>14</v>
      </c>
      <c r="E15" s="18" t="s">
        <v>120</v>
      </c>
      <c r="F15" s="18" t="s">
        <v>136</v>
      </c>
      <c r="G15" s="19" t="s">
        <v>139</v>
      </c>
      <c r="H15" s="18" t="s">
        <v>153</v>
      </c>
      <c r="I15" s="18" t="s">
        <v>158</v>
      </c>
      <c r="J15" s="4">
        <f t="shared" si="0"/>
        <v>339.3</v>
      </c>
      <c r="K15" s="4">
        <f t="shared" si="1"/>
        <v>282.75</v>
      </c>
      <c r="L15" s="4">
        <f t="shared" si="2"/>
        <v>301.60000000000002</v>
      </c>
      <c r="M15">
        <f>302-283</f>
        <v>19</v>
      </c>
    </row>
    <row r="16" spans="1:13" x14ac:dyDescent="0.25">
      <c r="A16">
        <v>2006</v>
      </c>
      <c r="B16" s="2">
        <v>362</v>
      </c>
      <c r="C16" s="24" t="s">
        <v>122</v>
      </c>
      <c r="D16" s="18" t="s">
        <v>123</v>
      </c>
      <c r="E16" s="18" t="s">
        <v>124</v>
      </c>
      <c r="F16" s="18" t="s">
        <v>121</v>
      </c>
      <c r="G16" s="19" t="s">
        <v>132</v>
      </c>
      <c r="H16" s="19" t="s">
        <v>140</v>
      </c>
      <c r="I16" s="19" t="s">
        <v>154</v>
      </c>
      <c r="J16" s="4">
        <f t="shared" ref="J16:J21" si="3">B16*0.9</f>
        <v>325.8</v>
      </c>
      <c r="K16" s="4">
        <f t="shared" ref="K16:K21" si="4">B16*0.75</f>
        <v>271.5</v>
      </c>
      <c r="L16" s="4">
        <f t="shared" ref="L16:L21" si="5">B16*0.8</f>
        <v>289.60000000000002</v>
      </c>
    </row>
    <row r="17" spans="1:14" x14ac:dyDescent="0.25">
      <c r="A17">
        <v>2005</v>
      </c>
      <c r="B17" s="2">
        <v>388</v>
      </c>
      <c r="C17" s="16" t="s">
        <v>96</v>
      </c>
      <c r="D17" s="18" t="s">
        <v>15</v>
      </c>
      <c r="E17" s="18" t="s">
        <v>62</v>
      </c>
      <c r="F17" s="18" t="s">
        <v>78</v>
      </c>
      <c r="G17" s="18" t="s">
        <v>125</v>
      </c>
      <c r="H17" s="18" t="s">
        <v>133</v>
      </c>
      <c r="I17" s="19" t="s">
        <v>138</v>
      </c>
      <c r="J17" s="4">
        <f t="shared" si="3"/>
        <v>349.2</v>
      </c>
      <c r="K17" s="4">
        <f t="shared" si="4"/>
        <v>291</v>
      </c>
      <c r="L17" s="4">
        <f t="shared" si="5"/>
        <v>310.40000000000003</v>
      </c>
      <c r="M17" t="s">
        <v>112</v>
      </c>
    </row>
    <row r="18" spans="1:14" x14ac:dyDescent="0.25">
      <c r="A18">
        <v>2004</v>
      </c>
      <c r="B18" s="2">
        <v>390</v>
      </c>
      <c r="C18" s="16" t="s">
        <v>100</v>
      </c>
      <c r="D18" s="18" t="s">
        <v>16</v>
      </c>
      <c r="E18" s="18" t="s">
        <v>63</v>
      </c>
      <c r="F18" s="18" t="s">
        <v>79</v>
      </c>
      <c r="G18" s="18" t="s">
        <v>17</v>
      </c>
      <c r="H18" s="18" t="s">
        <v>118</v>
      </c>
      <c r="I18" s="18" t="s">
        <v>131</v>
      </c>
      <c r="J18" s="4">
        <f t="shared" si="3"/>
        <v>351</v>
      </c>
      <c r="K18" s="4">
        <f t="shared" si="4"/>
        <v>292.5</v>
      </c>
      <c r="L18" s="4">
        <f t="shared" si="5"/>
        <v>312</v>
      </c>
    </row>
    <row r="19" spans="1:14" x14ac:dyDescent="0.25">
      <c r="A19">
        <v>2003</v>
      </c>
      <c r="B19" s="2">
        <v>381</v>
      </c>
      <c r="C19" s="16" t="s">
        <v>99</v>
      </c>
      <c r="D19" s="18" t="s">
        <v>18</v>
      </c>
      <c r="E19" s="18" t="s">
        <v>64</v>
      </c>
      <c r="F19" s="18" t="s">
        <v>80</v>
      </c>
      <c r="G19" s="20" t="s">
        <v>19</v>
      </c>
      <c r="H19" s="18" t="s">
        <v>127</v>
      </c>
      <c r="I19" s="18" t="s">
        <v>113</v>
      </c>
      <c r="J19" s="4">
        <f t="shared" si="3"/>
        <v>342.90000000000003</v>
      </c>
      <c r="K19" s="4">
        <f t="shared" si="4"/>
        <v>285.75</v>
      </c>
      <c r="L19" s="4">
        <f t="shared" si="5"/>
        <v>304.8</v>
      </c>
    </row>
    <row r="20" spans="1:14" x14ac:dyDescent="0.25">
      <c r="A20">
        <v>2002</v>
      </c>
      <c r="B20" s="2">
        <v>375</v>
      </c>
      <c r="C20" s="16" t="s">
        <v>98</v>
      </c>
      <c r="D20" s="18" t="s">
        <v>20</v>
      </c>
      <c r="E20" s="18" t="s">
        <v>65</v>
      </c>
      <c r="F20" s="18" t="s">
        <v>81</v>
      </c>
      <c r="G20" s="20" t="s">
        <v>57</v>
      </c>
      <c r="H20" s="18"/>
      <c r="I20" s="20" t="s">
        <v>58</v>
      </c>
      <c r="J20" s="4">
        <f t="shared" si="3"/>
        <v>337.5</v>
      </c>
      <c r="K20" s="4">
        <f t="shared" si="4"/>
        <v>281.25</v>
      </c>
      <c r="L20" s="4">
        <f t="shared" si="5"/>
        <v>300</v>
      </c>
    </row>
    <row r="21" spans="1:14" x14ac:dyDescent="0.25">
      <c r="A21">
        <v>2001</v>
      </c>
      <c r="B21" s="2">
        <v>342</v>
      </c>
      <c r="C21" s="17" t="s">
        <v>114</v>
      </c>
      <c r="D21" s="18" t="s">
        <v>21</v>
      </c>
      <c r="E21" s="18" t="s">
        <v>66</v>
      </c>
      <c r="F21" s="18" t="s">
        <v>82</v>
      </c>
      <c r="G21" s="18" t="s">
        <v>22</v>
      </c>
      <c r="H21" s="18"/>
      <c r="I21" s="18" t="s">
        <v>23</v>
      </c>
      <c r="J21" s="4">
        <f t="shared" si="3"/>
        <v>307.8</v>
      </c>
      <c r="K21" s="4">
        <f t="shared" si="4"/>
        <v>256.5</v>
      </c>
      <c r="L21" s="4">
        <f t="shared" si="5"/>
        <v>273.60000000000002</v>
      </c>
    </row>
    <row r="22" spans="1:14" x14ac:dyDescent="0.25">
      <c r="A22">
        <v>2000</v>
      </c>
      <c r="B22" s="2">
        <v>360</v>
      </c>
      <c r="C22" s="16" t="s">
        <v>97</v>
      </c>
      <c r="D22" s="20" t="s">
        <v>24</v>
      </c>
      <c r="E22" s="18" t="s">
        <v>67</v>
      </c>
      <c r="F22" s="18" t="s">
        <v>83</v>
      </c>
      <c r="G22" s="18" t="s">
        <v>25</v>
      </c>
      <c r="H22" s="18"/>
      <c r="I22" s="18" t="s">
        <v>26</v>
      </c>
      <c r="J22" s="4">
        <f t="shared" ref="J22" si="6">B22*0.9</f>
        <v>324</v>
      </c>
      <c r="K22" s="4">
        <f t="shared" ref="K22" si="7">B22*0.75</f>
        <v>270</v>
      </c>
      <c r="L22" s="4">
        <f t="shared" ref="L22" si="8">B22*0.8</f>
        <v>288</v>
      </c>
    </row>
    <row r="23" spans="1:14" x14ac:dyDescent="0.25">
      <c r="A23">
        <v>1999</v>
      </c>
      <c r="B23" s="2">
        <v>325</v>
      </c>
      <c r="C23" s="16" t="s">
        <v>101</v>
      </c>
      <c r="D23" s="18" t="s">
        <v>27</v>
      </c>
      <c r="E23" s="18" t="s">
        <v>68</v>
      </c>
      <c r="F23" s="18" t="s">
        <v>84</v>
      </c>
      <c r="G23" s="18" t="s">
        <v>28</v>
      </c>
      <c r="H23" s="18"/>
      <c r="I23" s="18" t="s">
        <v>29</v>
      </c>
      <c r="J23" s="4">
        <f t="shared" ref="J23:J32" si="9">B23*0.9</f>
        <v>292.5</v>
      </c>
      <c r="K23" s="4">
        <f t="shared" ref="K23:K32" si="10">B23*0.75</f>
        <v>243.75</v>
      </c>
      <c r="L23" s="4">
        <f t="shared" ref="L23:L32" si="11">B23*0.8</f>
        <v>260</v>
      </c>
    </row>
    <row r="24" spans="1:14" x14ac:dyDescent="0.25">
      <c r="A24">
        <v>1998</v>
      </c>
      <c r="B24" s="2">
        <v>337</v>
      </c>
      <c r="C24" s="16" t="s">
        <v>102</v>
      </c>
      <c r="D24" s="18" t="s">
        <v>30</v>
      </c>
      <c r="E24" s="18" t="s">
        <v>69</v>
      </c>
      <c r="F24" s="18" t="s">
        <v>85</v>
      </c>
      <c r="G24" s="18" t="s">
        <v>31</v>
      </c>
      <c r="H24" s="18"/>
      <c r="I24" s="18" t="s">
        <v>32</v>
      </c>
      <c r="J24" s="4">
        <f t="shared" si="9"/>
        <v>303.3</v>
      </c>
      <c r="K24" s="4">
        <f t="shared" si="10"/>
        <v>252.75</v>
      </c>
      <c r="L24" s="4">
        <f t="shared" si="11"/>
        <v>269.60000000000002</v>
      </c>
    </row>
    <row r="25" spans="1:14" x14ac:dyDescent="0.25">
      <c r="A25">
        <v>1997</v>
      </c>
      <c r="B25" s="2">
        <v>342</v>
      </c>
      <c r="C25" s="16" t="s">
        <v>103</v>
      </c>
      <c r="D25" s="18" t="s">
        <v>21</v>
      </c>
      <c r="E25" s="18" t="s">
        <v>70</v>
      </c>
      <c r="F25" s="18" t="s">
        <v>86</v>
      </c>
      <c r="G25" s="18" t="s">
        <v>33</v>
      </c>
      <c r="H25" s="18"/>
      <c r="I25" s="18" t="s">
        <v>34</v>
      </c>
      <c r="J25" s="4">
        <f t="shared" si="9"/>
        <v>307.8</v>
      </c>
      <c r="K25" s="4">
        <f t="shared" si="10"/>
        <v>256.5</v>
      </c>
      <c r="L25" s="4">
        <f t="shared" si="11"/>
        <v>273.60000000000002</v>
      </c>
    </row>
    <row r="26" spans="1:14" x14ac:dyDescent="0.25">
      <c r="A26">
        <v>1996</v>
      </c>
      <c r="B26" s="2">
        <v>349</v>
      </c>
      <c r="C26" s="16" t="s">
        <v>104</v>
      </c>
      <c r="D26" s="18" t="s">
        <v>35</v>
      </c>
      <c r="E26" s="18" t="s">
        <v>71</v>
      </c>
      <c r="F26" s="18" t="s">
        <v>87</v>
      </c>
      <c r="G26" s="18" t="s">
        <v>36</v>
      </c>
      <c r="H26" s="18"/>
      <c r="I26" s="18" t="s">
        <v>37</v>
      </c>
      <c r="J26" s="4">
        <f t="shared" si="9"/>
        <v>314.10000000000002</v>
      </c>
      <c r="K26" s="4">
        <f t="shared" si="10"/>
        <v>261.75</v>
      </c>
      <c r="L26" s="4">
        <f t="shared" si="11"/>
        <v>279.2</v>
      </c>
    </row>
    <row r="27" spans="1:14" x14ac:dyDescent="0.25">
      <c r="A27">
        <v>1995</v>
      </c>
      <c r="B27" s="2">
        <v>284</v>
      </c>
      <c r="C27" s="16" t="s">
        <v>105</v>
      </c>
      <c r="D27" s="18" t="s">
        <v>38</v>
      </c>
      <c r="E27" s="18" t="s">
        <v>72</v>
      </c>
      <c r="F27" s="18" t="s">
        <v>88</v>
      </c>
      <c r="G27" s="18" t="s">
        <v>39</v>
      </c>
      <c r="H27" s="18"/>
      <c r="I27" s="18" t="s">
        <v>40</v>
      </c>
      <c r="J27" s="4">
        <f t="shared" si="9"/>
        <v>255.6</v>
      </c>
      <c r="K27" s="4">
        <f t="shared" si="10"/>
        <v>213</v>
      </c>
      <c r="L27" s="4">
        <f t="shared" si="11"/>
        <v>227.20000000000002</v>
      </c>
    </row>
    <row r="28" spans="1:14" x14ac:dyDescent="0.25">
      <c r="A28">
        <v>1994</v>
      </c>
      <c r="B28" s="2">
        <v>262</v>
      </c>
      <c r="C28" s="16" t="s">
        <v>106</v>
      </c>
      <c r="D28" s="18" t="s">
        <v>41</v>
      </c>
      <c r="E28" s="18" t="s">
        <v>73</v>
      </c>
      <c r="F28" s="18" t="s">
        <v>89</v>
      </c>
      <c r="G28" s="18" t="s">
        <v>42</v>
      </c>
      <c r="H28" s="18"/>
      <c r="I28" s="18" t="s">
        <v>43</v>
      </c>
      <c r="J28" s="4">
        <f t="shared" si="9"/>
        <v>235.8</v>
      </c>
      <c r="K28" s="4">
        <f t="shared" si="10"/>
        <v>196.5</v>
      </c>
      <c r="L28" s="4">
        <f t="shared" si="11"/>
        <v>209.60000000000002</v>
      </c>
    </row>
    <row r="29" spans="1:14" x14ac:dyDescent="0.25">
      <c r="A29">
        <v>1993</v>
      </c>
      <c r="B29" s="2">
        <v>302</v>
      </c>
      <c r="C29" s="16" t="s">
        <v>107</v>
      </c>
      <c r="D29" s="18" t="s">
        <v>44</v>
      </c>
      <c r="E29" s="18" t="s">
        <v>74</v>
      </c>
      <c r="F29" s="18" t="s">
        <v>90</v>
      </c>
      <c r="G29" s="18" t="s">
        <v>45</v>
      </c>
      <c r="H29" s="18"/>
      <c r="I29" s="18" t="s">
        <v>46</v>
      </c>
      <c r="J29" s="4">
        <f t="shared" si="9"/>
        <v>271.8</v>
      </c>
      <c r="K29" s="4">
        <f t="shared" si="10"/>
        <v>226.5</v>
      </c>
      <c r="L29" s="4">
        <f t="shared" si="11"/>
        <v>241.60000000000002</v>
      </c>
      <c r="M29" s="9"/>
      <c r="N29" s="9"/>
    </row>
    <row r="30" spans="1:14" x14ac:dyDescent="0.25">
      <c r="A30">
        <v>1992</v>
      </c>
      <c r="B30" s="2">
        <v>258</v>
      </c>
      <c r="C30" s="16" t="s">
        <v>108</v>
      </c>
      <c r="D30" s="18" t="s">
        <v>47</v>
      </c>
      <c r="E30" s="18" t="s">
        <v>75</v>
      </c>
      <c r="F30" s="18" t="s">
        <v>91</v>
      </c>
      <c r="G30" s="18" t="s">
        <v>48</v>
      </c>
      <c r="H30" s="18"/>
      <c r="I30" s="18" t="s">
        <v>49</v>
      </c>
      <c r="J30" s="4">
        <f t="shared" si="9"/>
        <v>232.20000000000002</v>
      </c>
      <c r="K30" s="4">
        <f t="shared" si="10"/>
        <v>193.5</v>
      </c>
      <c r="L30" s="4">
        <f t="shared" si="11"/>
        <v>206.4</v>
      </c>
    </row>
    <row r="31" spans="1:14" x14ac:dyDescent="0.25">
      <c r="A31">
        <v>1991</v>
      </c>
      <c r="B31" s="2">
        <v>261</v>
      </c>
      <c r="C31" s="16" t="s">
        <v>109</v>
      </c>
      <c r="D31" s="18" t="s">
        <v>52</v>
      </c>
      <c r="E31" s="18" t="s">
        <v>76</v>
      </c>
      <c r="F31" s="18" t="s">
        <v>92</v>
      </c>
      <c r="G31" s="18" t="s">
        <v>50</v>
      </c>
      <c r="H31" s="18"/>
      <c r="I31" s="18" t="s">
        <v>51</v>
      </c>
      <c r="J31" s="4">
        <f t="shared" si="9"/>
        <v>234.9</v>
      </c>
      <c r="K31" s="4">
        <f t="shared" si="10"/>
        <v>195.75</v>
      </c>
      <c r="L31" s="4">
        <f t="shared" si="11"/>
        <v>208.8</v>
      </c>
    </row>
    <row r="32" spans="1:14" x14ac:dyDescent="0.25">
      <c r="A32">
        <v>1990</v>
      </c>
      <c r="B32" s="2">
        <v>276</v>
      </c>
      <c r="C32" s="16" t="s">
        <v>110</v>
      </c>
      <c r="D32" s="18" t="s">
        <v>53</v>
      </c>
      <c r="E32" s="18" t="s">
        <v>77</v>
      </c>
      <c r="F32" s="18" t="s">
        <v>93</v>
      </c>
      <c r="G32" s="18" t="s">
        <v>54</v>
      </c>
      <c r="H32" s="18"/>
      <c r="I32" s="18" t="s">
        <v>55</v>
      </c>
      <c r="J32" s="4">
        <f t="shared" si="9"/>
        <v>248.4</v>
      </c>
      <c r="K32" s="4">
        <f t="shared" si="10"/>
        <v>207</v>
      </c>
      <c r="L32" s="4">
        <f t="shared" si="11"/>
        <v>220.8</v>
      </c>
    </row>
    <row r="33" spans="2:12" x14ac:dyDescent="0.25">
      <c r="J33" s="11"/>
      <c r="K33" s="13"/>
      <c r="L33" s="4"/>
    </row>
    <row r="34" spans="2:12" x14ac:dyDescent="0.25">
      <c r="B34" s="23"/>
      <c r="D34" s="15" t="s">
        <v>56</v>
      </c>
      <c r="E34" s="15"/>
      <c r="F34" s="15"/>
      <c r="G34" s="18"/>
      <c r="J34" s="11"/>
      <c r="K34" s="13"/>
      <c r="L34" s="4"/>
    </row>
    <row r="35" spans="2:12" x14ac:dyDescent="0.25">
      <c r="G35" s="9"/>
      <c r="H35" s="9"/>
      <c r="I35" s="11"/>
      <c r="J35" s="11"/>
      <c r="K35" s="13"/>
      <c r="L35" s="4"/>
    </row>
    <row r="36" spans="2:12" x14ac:dyDescent="0.25">
      <c r="D36" t="s">
        <v>0</v>
      </c>
      <c r="I36" s="11"/>
      <c r="J36" s="10" t="s">
        <v>10</v>
      </c>
      <c r="K36" s="25"/>
      <c r="L36" s="4"/>
    </row>
    <row r="37" spans="2:12" x14ac:dyDescent="0.25">
      <c r="D37" t="s">
        <v>1</v>
      </c>
      <c r="G37" s="1">
        <v>0.9</v>
      </c>
      <c r="H37" s="1"/>
      <c r="I37" s="12"/>
      <c r="J37" s="7" t="s">
        <v>11</v>
      </c>
      <c r="K37" s="4"/>
      <c r="L37" s="4"/>
    </row>
    <row r="38" spans="2:12" x14ac:dyDescent="0.25">
      <c r="D38" t="s">
        <v>2</v>
      </c>
      <c r="G38" s="1">
        <v>0.75</v>
      </c>
      <c r="H38" s="1"/>
      <c r="I38" s="11"/>
      <c r="J38" s="11"/>
      <c r="K38" s="4"/>
      <c r="L38" s="4"/>
    </row>
    <row r="39" spans="2:12" x14ac:dyDescent="0.25">
      <c r="D39" t="s">
        <v>3</v>
      </c>
      <c r="G39" s="1">
        <v>0.8</v>
      </c>
      <c r="H39" s="1"/>
      <c r="I39" s="11"/>
      <c r="J39" s="14" t="s">
        <v>160</v>
      </c>
      <c r="K39" s="4"/>
      <c r="L39" s="4"/>
    </row>
    <row r="40" spans="2:12" x14ac:dyDescent="0.25">
      <c r="G40" s="9"/>
      <c r="H40" s="9"/>
      <c r="I40" s="11"/>
      <c r="J40" s="11"/>
      <c r="K40" s="4"/>
      <c r="L40" s="4"/>
    </row>
    <row r="41" spans="2:12" x14ac:dyDescent="0.25">
      <c r="C41" s="16">
        <f>353/402</f>
        <v>0.87810945273631846</v>
      </c>
      <c r="D41">
        <f>318/421</f>
        <v>0.75534441805225649</v>
      </c>
      <c r="G41" s="9"/>
      <c r="H41" s="9"/>
      <c r="I41" s="11"/>
      <c r="J41" s="11"/>
      <c r="K41" s="4"/>
      <c r="L41" s="4"/>
    </row>
    <row r="42" spans="2:12" x14ac:dyDescent="0.25">
      <c r="D42">
        <f>361/461</f>
        <v>0.7830802603036876</v>
      </c>
      <c r="G42" s="9"/>
      <c r="H42" s="9"/>
      <c r="I42" s="11"/>
      <c r="J42" s="11"/>
      <c r="K42" s="4"/>
      <c r="L42" s="4"/>
    </row>
    <row r="43" spans="2:12" x14ac:dyDescent="0.25">
      <c r="G43" s="8"/>
      <c r="H43" s="8"/>
      <c r="I43" s="12"/>
      <c r="J43" s="12"/>
      <c r="K43" s="4"/>
      <c r="L43" s="4"/>
    </row>
    <row r="44" spans="2:12" x14ac:dyDescent="0.25">
      <c r="G44" s="9"/>
      <c r="H44" s="9"/>
      <c r="I44" s="11"/>
      <c r="J44" s="11"/>
      <c r="K44" s="4"/>
      <c r="L44" s="4"/>
    </row>
    <row r="45" spans="2:12" x14ac:dyDescent="0.25">
      <c r="G45" s="9"/>
      <c r="H45" s="9"/>
      <c r="I45" s="11"/>
      <c r="J45" s="11"/>
      <c r="K45" s="4"/>
      <c r="L45" s="4"/>
    </row>
    <row r="46" spans="2:12" x14ac:dyDescent="0.25">
      <c r="G46" s="9"/>
      <c r="H46" s="9"/>
      <c r="I46" s="11"/>
      <c r="J46" s="11"/>
      <c r="K46" s="4"/>
      <c r="L46" s="4"/>
    </row>
    <row r="47" spans="2:12" x14ac:dyDescent="0.25">
      <c r="J47" s="4"/>
      <c r="K47" s="4"/>
      <c r="L47" s="4"/>
    </row>
    <row r="48" spans="2:12" x14ac:dyDescent="0.25">
      <c r="J48" s="4"/>
      <c r="K48" s="4"/>
      <c r="L48" s="4"/>
    </row>
    <row r="49" spans="10:12" x14ac:dyDescent="0.25">
      <c r="J49" s="4"/>
      <c r="K49" s="4"/>
      <c r="L49" s="4"/>
    </row>
    <row r="50" spans="10:12" x14ac:dyDescent="0.25">
      <c r="J50" s="4"/>
      <c r="K50" s="4"/>
      <c r="L50" s="4"/>
    </row>
    <row r="51" spans="10:12" x14ac:dyDescent="0.25">
      <c r="J51" s="4"/>
      <c r="K51" s="4"/>
      <c r="L51" s="4"/>
    </row>
    <row r="52" spans="10:12" x14ac:dyDescent="0.25">
      <c r="J52" s="4"/>
      <c r="K52" s="4"/>
      <c r="L52" s="4"/>
    </row>
    <row r="53" spans="10:12" x14ac:dyDescent="0.25">
      <c r="J53" s="4"/>
      <c r="K53" s="4"/>
      <c r="L53" s="4"/>
    </row>
    <row r="54" spans="10:12" x14ac:dyDescent="0.25">
      <c r="J54" s="4"/>
      <c r="K54" s="4"/>
      <c r="L54" s="4"/>
    </row>
    <row r="55" spans="10:12" x14ac:dyDescent="0.25">
      <c r="J55" s="4"/>
      <c r="K55" s="4"/>
      <c r="L55" s="4"/>
    </row>
    <row r="56" spans="10:12" x14ac:dyDescent="0.25">
      <c r="J56" s="4"/>
      <c r="K56" s="4"/>
      <c r="L56" s="4"/>
    </row>
    <row r="57" spans="10:12" x14ac:dyDescent="0.25">
      <c r="J57" s="4"/>
      <c r="K57" s="4"/>
      <c r="L57" s="4"/>
    </row>
    <row r="58" spans="10:12" x14ac:dyDescent="0.25">
      <c r="J58" s="4"/>
      <c r="K58" s="4"/>
      <c r="L58" s="4"/>
    </row>
    <row r="59" spans="10:12" x14ac:dyDescent="0.25">
      <c r="J59" s="4"/>
      <c r="K59" s="4"/>
      <c r="L59" s="4"/>
    </row>
    <row r="60" spans="10:12" x14ac:dyDescent="0.25">
      <c r="J60" s="4"/>
      <c r="K60" s="4"/>
      <c r="L60" s="4"/>
    </row>
    <row r="61" spans="10:12" x14ac:dyDescent="0.25">
      <c r="J61" s="4"/>
      <c r="K61" s="4"/>
      <c r="L61" s="4"/>
    </row>
    <row r="62" spans="10:12" x14ac:dyDescent="0.25">
      <c r="J62" s="4"/>
      <c r="K62" s="4"/>
      <c r="L62" s="4"/>
    </row>
    <row r="63" spans="10:12" x14ac:dyDescent="0.25">
      <c r="J63" s="4"/>
      <c r="K63" s="4"/>
      <c r="L63" s="4"/>
    </row>
    <row r="64" spans="10:12" x14ac:dyDescent="0.25">
      <c r="J64" s="4"/>
      <c r="K64" s="4"/>
      <c r="L64" s="4"/>
    </row>
    <row r="65" spans="10:12" x14ac:dyDescent="0.25">
      <c r="J65" s="4"/>
      <c r="K65" s="4"/>
      <c r="L65" s="4"/>
    </row>
    <row r="66" spans="10:12" x14ac:dyDescent="0.25">
      <c r="J66" s="4"/>
      <c r="K66" s="4"/>
      <c r="L66" s="4"/>
    </row>
    <row r="67" spans="10:12" x14ac:dyDescent="0.25">
      <c r="J67" s="4"/>
      <c r="K67" s="4"/>
      <c r="L67" s="4"/>
    </row>
    <row r="68" spans="10:12" x14ac:dyDescent="0.25">
      <c r="J68" s="4"/>
      <c r="K68" s="4"/>
      <c r="L68" s="4"/>
    </row>
    <row r="69" spans="10:12" x14ac:dyDescent="0.25">
      <c r="J69" s="4"/>
      <c r="K69" s="4"/>
      <c r="L69" s="4"/>
    </row>
    <row r="70" spans="10:12" x14ac:dyDescent="0.25">
      <c r="J70" s="4"/>
      <c r="K70" s="4"/>
      <c r="L70" s="4"/>
    </row>
    <row r="71" spans="10:12" x14ac:dyDescent="0.25">
      <c r="J71" s="4"/>
      <c r="K71" s="4"/>
      <c r="L71" s="4"/>
    </row>
    <row r="72" spans="10:12" x14ac:dyDescent="0.25">
      <c r="J72" s="4"/>
      <c r="K72" s="4"/>
      <c r="L72" s="4"/>
    </row>
    <row r="73" spans="10:12" x14ac:dyDescent="0.25">
      <c r="J73" s="4"/>
      <c r="K73" s="4"/>
      <c r="L73" s="4"/>
    </row>
    <row r="74" spans="10:12" x14ac:dyDescent="0.25">
      <c r="J74" s="4"/>
      <c r="K74" s="4"/>
      <c r="L74" s="4"/>
    </row>
    <row r="75" spans="10:12" x14ac:dyDescent="0.25">
      <c r="J75" s="4"/>
      <c r="K75" s="4"/>
      <c r="L75" s="4"/>
    </row>
    <row r="76" spans="10:12" x14ac:dyDescent="0.25">
      <c r="J76" s="4"/>
      <c r="K76" s="4"/>
      <c r="L76" s="4"/>
    </row>
    <row r="77" spans="10:12" x14ac:dyDescent="0.25">
      <c r="J77" s="4"/>
      <c r="K77" s="4"/>
      <c r="L77" s="4"/>
    </row>
    <row r="78" spans="10:12" x14ac:dyDescent="0.25">
      <c r="J78" s="4"/>
      <c r="K78" s="4"/>
      <c r="L78" s="4"/>
    </row>
    <row r="79" spans="10:12" x14ac:dyDescent="0.25">
      <c r="J79" s="4"/>
      <c r="K79" s="4"/>
      <c r="L79" s="4"/>
    </row>
    <row r="80" spans="10:12" x14ac:dyDescent="0.25">
      <c r="J80" s="4"/>
      <c r="K80" s="4"/>
      <c r="L80" s="4"/>
    </row>
    <row r="81" spans="10:12" x14ac:dyDescent="0.25">
      <c r="J81" s="4"/>
      <c r="K81" s="4"/>
      <c r="L81" s="4"/>
    </row>
    <row r="82" spans="10:12" x14ac:dyDescent="0.25">
      <c r="J82" s="4"/>
      <c r="K82" s="4"/>
      <c r="L82" s="4"/>
    </row>
    <row r="83" spans="10:12" x14ac:dyDescent="0.25">
      <c r="J83" s="4"/>
      <c r="K83" s="4"/>
      <c r="L83" s="4"/>
    </row>
    <row r="84" spans="10:12" x14ac:dyDescent="0.25">
      <c r="J84" s="4"/>
      <c r="K84" s="4"/>
      <c r="L84" s="4"/>
    </row>
    <row r="85" spans="10:12" x14ac:dyDescent="0.25">
      <c r="J85" s="4"/>
      <c r="K85" s="4"/>
      <c r="L85" s="4"/>
    </row>
    <row r="86" spans="10:12" x14ac:dyDescent="0.25">
      <c r="J86" s="4"/>
      <c r="K86" s="4"/>
      <c r="L86" s="4"/>
    </row>
    <row r="87" spans="10:12" x14ac:dyDescent="0.25">
      <c r="J87" s="4"/>
      <c r="K87" s="4"/>
      <c r="L87" s="4"/>
    </row>
    <row r="88" spans="10:12" x14ac:dyDescent="0.25">
      <c r="J88" s="4"/>
      <c r="K88" s="4"/>
      <c r="L88" s="4"/>
    </row>
    <row r="89" spans="10:12" x14ac:dyDescent="0.25">
      <c r="J89" s="4"/>
      <c r="K89" s="4"/>
      <c r="L89" s="4"/>
    </row>
    <row r="90" spans="10:12" x14ac:dyDescent="0.25">
      <c r="J90" s="4"/>
      <c r="K90" s="4"/>
      <c r="L90" s="4"/>
    </row>
    <row r="91" spans="10:12" x14ac:dyDescent="0.25">
      <c r="J91" s="4"/>
      <c r="K91" s="4"/>
      <c r="L91" s="4"/>
    </row>
    <row r="92" spans="10:12" x14ac:dyDescent="0.25">
      <c r="J92" s="4"/>
      <c r="K92" s="4"/>
      <c r="L92" s="4"/>
    </row>
    <row r="93" spans="10:12" x14ac:dyDescent="0.25">
      <c r="J93" s="4"/>
      <c r="K93" s="4"/>
      <c r="L93" s="4"/>
    </row>
    <row r="94" spans="10:12" x14ac:dyDescent="0.25">
      <c r="J94" s="4"/>
      <c r="K94" s="4"/>
      <c r="L94" s="4"/>
    </row>
    <row r="95" spans="10:12" x14ac:dyDescent="0.25">
      <c r="J95" s="4"/>
      <c r="K95" s="4"/>
      <c r="L95" s="4"/>
    </row>
    <row r="96" spans="10:12" x14ac:dyDescent="0.25">
      <c r="J96" s="4"/>
      <c r="K96" s="4"/>
      <c r="L96" s="4"/>
    </row>
    <row r="97" spans="10:12" x14ac:dyDescent="0.25">
      <c r="J97" s="4"/>
      <c r="K97" s="4"/>
      <c r="L97" s="4"/>
    </row>
    <row r="98" spans="10:12" x14ac:dyDescent="0.25">
      <c r="J98" s="4"/>
      <c r="K98" s="4"/>
      <c r="L98" s="4"/>
    </row>
    <row r="99" spans="10:12" x14ac:dyDescent="0.25">
      <c r="J99" s="4"/>
      <c r="K99" s="4"/>
      <c r="L99" s="4"/>
    </row>
    <row r="100" spans="10:12" x14ac:dyDescent="0.25">
      <c r="J100" s="4"/>
      <c r="K100" s="4"/>
      <c r="L100" s="4"/>
    </row>
    <row r="101" spans="10:12" x14ac:dyDescent="0.25">
      <c r="J101" s="4"/>
      <c r="K101" s="4"/>
      <c r="L101" s="4"/>
    </row>
    <row r="102" spans="10:12" x14ac:dyDescent="0.25">
      <c r="J102" s="4"/>
      <c r="K102" s="4"/>
      <c r="L102" s="4"/>
    </row>
    <row r="103" spans="10:12" x14ac:dyDescent="0.25">
      <c r="J103" s="4"/>
      <c r="K103" s="4"/>
      <c r="L103" s="4"/>
    </row>
    <row r="104" spans="10:12" x14ac:dyDescent="0.25">
      <c r="J104" s="4"/>
      <c r="K104" s="4"/>
      <c r="L104" s="4"/>
    </row>
    <row r="105" spans="10:12" x14ac:dyDescent="0.25">
      <c r="J105" s="4"/>
      <c r="K105" s="4"/>
      <c r="L105" s="4"/>
    </row>
    <row r="106" spans="10:12" x14ac:dyDescent="0.25">
      <c r="J106" s="4"/>
      <c r="K106" s="4"/>
      <c r="L106" s="4"/>
    </row>
    <row r="107" spans="10:12" x14ac:dyDescent="0.25">
      <c r="J107" s="4"/>
      <c r="K107" s="4"/>
      <c r="L107" s="4"/>
    </row>
    <row r="108" spans="10:12" x14ac:dyDescent="0.25">
      <c r="J108" s="4"/>
      <c r="K108" s="4"/>
      <c r="L108" s="4"/>
    </row>
  </sheetData>
  <mergeCells count="3">
    <mergeCell ref="C2:I2"/>
    <mergeCell ref="J2:L2"/>
    <mergeCell ref="A1:L1"/>
  </mergeCells>
  <pageMargins left="0.7" right="0.7" top="0.75" bottom="0.75" header="0.3" footer="0.3"/>
  <pageSetup scale="89" orientation="landscape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view="pageBreakPreview" topLeftCell="A94" zoomScaleNormal="100" zoomScaleSheetLayoutView="100" workbookViewId="0">
      <selection activeCell="K120" sqref="K120"/>
    </sheetView>
  </sheetViews>
  <sheetFormatPr defaultRowHeight="15" x14ac:dyDescent="0.25"/>
  <cols>
    <col min="2" max="2" width="10.140625" customWidth="1"/>
  </cols>
  <sheetData>
    <row r="1" spans="1:15" x14ac:dyDescent="0.25">
      <c r="B1" t="s">
        <v>115</v>
      </c>
      <c r="C1" t="s">
        <v>116</v>
      </c>
      <c r="D1" t="s">
        <v>166</v>
      </c>
      <c r="E1" t="s">
        <v>167</v>
      </c>
      <c r="G1" t="s">
        <v>128</v>
      </c>
      <c r="H1" t="s">
        <v>129</v>
      </c>
      <c r="I1" t="s">
        <v>130</v>
      </c>
    </row>
    <row r="2" spans="1:15" x14ac:dyDescent="0.25">
      <c r="A2">
        <v>1998</v>
      </c>
      <c r="B2" s="22">
        <v>0.90800000000000003</v>
      </c>
      <c r="C2" s="22">
        <v>0.86099999999999999</v>
      </c>
      <c r="D2" s="22">
        <v>0.67400000000000004</v>
      </c>
      <c r="E2" s="22">
        <v>0.73899999999999999</v>
      </c>
      <c r="G2" s="22">
        <v>0.9</v>
      </c>
      <c r="H2" s="22">
        <v>0.75</v>
      </c>
      <c r="I2" s="22">
        <v>0.8</v>
      </c>
      <c r="L2" t="s">
        <v>0</v>
      </c>
    </row>
    <row r="3" spans="1:15" x14ac:dyDescent="0.25">
      <c r="A3">
        <v>1999</v>
      </c>
      <c r="B3" s="22">
        <v>0.90500000000000003</v>
      </c>
      <c r="C3" s="22">
        <v>0.84299999999999997</v>
      </c>
      <c r="D3" s="22">
        <v>0.66800000000000004</v>
      </c>
      <c r="E3" s="22">
        <v>0.72899999999999998</v>
      </c>
      <c r="G3" s="22">
        <v>0.9</v>
      </c>
      <c r="H3" s="22">
        <v>0.75</v>
      </c>
      <c r="I3" s="22">
        <v>0.8</v>
      </c>
      <c r="L3" t="s">
        <v>1</v>
      </c>
      <c r="O3" s="1">
        <v>0.9</v>
      </c>
    </row>
    <row r="4" spans="1:15" x14ac:dyDescent="0.25">
      <c r="A4">
        <v>2000</v>
      </c>
      <c r="B4" s="22">
        <v>0.97199999999999998</v>
      </c>
      <c r="C4" s="22">
        <v>0.9</v>
      </c>
      <c r="D4" s="22">
        <v>0.73899999999999999</v>
      </c>
      <c r="E4" s="22">
        <v>0.78300000000000003</v>
      </c>
      <c r="G4" s="22">
        <v>0.9</v>
      </c>
      <c r="H4" s="22">
        <v>0.75</v>
      </c>
      <c r="I4" s="22">
        <v>0.8</v>
      </c>
      <c r="L4" t="s">
        <v>2</v>
      </c>
      <c r="O4" s="1">
        <v>0.75</v>
      </c>
    </row>
    <row r="5" spans="1:15" x14ac:dyDescent="0.25">
      <c r="A5">
        <v>2001</v>
      </c>
      <c r="B5" s="22">
        <v>0.95299999999999996</v>
      </c>
      <c r="C5" s="22">
        <v>0.85699999999999998</v>
      </c>
      <c r="D5" s="22">
        <v>0.70799999999999996</v>
      </c>
      <c r="E5" s="22">
        <v>0.76</v>
      </c>
      <c r="G5" s="22">
        <v>0.9</v>
      </c>
      <c r="H5" s="22">
        <v>0.75</v>
      </c>
      <c r="I5" s="22">
        <v>0.8</v>
      </c>
      <c r="L5" t="s">
        <v>3</v>
      </c>
      <c r="O5" s="1">
        <v>0.8</v>
      </c>
    </row>
    <row r="6" spans="1:15" x14ac:dyDescent="0.25">
      <c r="A6">
        <v>2002</v>
      </c>
      <c r="B6" s="22">
        <v>0.93300000000000005</v>
      </c>
      <c r="C6" s="22">
        <v>0.85599999999999998</v>
      </c>
      <c r="D6" s="22">
        <v>0.76</v>
      </c>
      <c r="E6" s="22">
        <v>0.8</v>
      </c>
      <c r="G6" s="22">
        <v>0.9</v>
      </c>
      <c r="H6" s="22">
        <v>0.75</v>
      </c>
      <c r="I6" s="22">
        <v>0.8</v>
      </c>
    </row>
    <row r="7" spans="1:15" x14ac:dyDescent="0.25">
      <c r="A7">
        <v>2003</v>
      </c>
      <c r="B7" s="22">
        <v>0.94199999999999995</v>
      </c>
      <c r="C7" s="22">
        <v>0.871</v>
      </c>
      <c r="D7" s="22">
        <v>0.745</v>
      </c>
      <c r="E7" s="22">
        <v>0.79300000000000004</v>
      </c>
      <c r="G7" s="22">
        <v>0.9</v>
      </c>
      <c r="H7" s="22">
        <v>0.75</v>
      </c>
      <c r="I7" s="22">
        <v>0.8</v>
      </c>
    </row>
    <row r="8" spans="1:15" x14ac:dyDescent="0.25">
      <c r="A8">
        <v>2004</v>
      </c>
      <c r="B8" s="22">
        <v>0.94599999999999995</v>
      </c>
      <c r="C8" s="22">
        <v>0.83299999999999996</v>
      </c>
      <c r="D8" s="22">
        <v>0.66900000000000004</v>
      </c>
      <c r="E8" s="22">
        <v>0.72</v>
      </c>
      <c r="G8" s="22">
        <v>0.9</v>
      </c>
      <c r="H8" s="22">
        <v>0.75</v>
      </c>
      <c r="I8" s="22">
        <v>0.8</v>
      </c>
    </row>
    <row r="9" spans="1:15" x14ac:dyDescent="0.25">
      <c r="A9">
        <v>2005</v>
      </c>
      <c r="B9" s="22">
        <v>0.95899999999999996</v>
      </c>
      <c r="C9" s="22">
        <v>0.85799999999999998</v>
      </c>
      <c r="D9" s="22">
        <v>0.71599999999999997</v>
      </c>
      <c r="E9" s="22">
        <v>0.755</v>
      </c>
      <c r="G9" s="22">
        <v>0.9</v>
      </c>
      <c r="H9" s="22">
        <v>0.75</v>
      </c>
      <c r="I9" s="22">
        <v>0.8</v>
      </c>
    </row>
    <row r="10" spans="1:15" x14ac:dyDescent="0.25">
      <c r="A10">
        <v>2006</v>
      </c>
      <c r="B10" s="22">
        <v>0.93100000000000005</v>
      </c>
      <c r="C10" s="22">
        <v>0.84299999999999997</v>
      </c>
      <c r="D10" s="22">
        <v>0.70700000000000007</v>
      </c>
      <c r="E10" s="22">
        <v>0.74900000000000011</v>
      </c>
      <c r="G10" s="22">
        <v>0.9</v>
      </c>
      <c r="H10" s="22">
        <v>0.75</v>
      </c>
      <c r="I10" s="22">
        <v>0.8</v>
      </c>
    </row>
    <row r="11" spans="1:15" x14ac:dyDescent="0.25">
      <c r="A11">
        <v>2007</v>
      </c>
      <c r="B11" s="22">
        <v>0.91800000000000004</v>
      </c>
      <c r="C11" s="22">
        <v>0.83799999999999997</v>
      </c>
      <c r="D11" s="22">
        <v>0.71900000000000008</v>
      </c>
      <c r="E11" s="22">
        <v>0.75099999999999989</v>
      </c>
      <c r="G11" s="22">
        <v>0.9</v>
      </c>
      <c r="H11" s="22">
        <v>0.75</v>
      </c>
      <c r="I11" s="22">
        <v>0.8</v>
      </c>
    </row>
    <row r="12" spans="1:15" x14ac:dyDescent="0.25">
      <c r="A12">
        <v>2008</v>
      </c>
      <c r="B12" s="22">
        <v>0.93899999999999995</v>
      </c>
      <c r="C12" s="22">
        <v>0.84799999999999998</v>
      </c>
      <c r="D12" s="22">
        <v>0.71799999999999997</v>
      </c>
      <c r="E12" s="22">
        <v>0.77900000000000003</v>
      </c>
      <c r="G12" s="22">
        <v>0.9</v>
      </c>
      <c r="H12" s="22">
        <v>0.75</v>
      </c>
      <c r="I12" s="22">
        <v>0.8</v>
      </c>
    </row>
    <row r="13" spans="1:15" x14ac:dyDescent="0.25">
      <c r="A13">
        <v>2009</v>
      </c>
      <c r="B13" s="22">
        <v>0.95</v>
      </c>
      <c r="C13" s="22">
        <v>0.83599999999999997</v>
      </c>
      <c r="D13" s="22">
        <v>0.66900000000000004</v>
      </c>
      <c r="E13" s="22">
        <v>0.73199999999999998</v>
      </c>
      <c r="G13" s="22">
        <v>0.9</v>
      </c>
      <c r="H13" s="22">
        <v>0.75</v>
      </c>
      <c r="I13" s="22">
        <v>0.8</v>
      </c>
    </row>
    <row r="14" spans="1:15" s="30" customFormat="1" x14ac:dyDescent="0.25">
      <c r="A14" s="30">
        <v>2010</v>
      </c>
      <c r="B14" s="22">
        <v>0.94099999999999995</v>
      </c>
      <c r="C14" s="22">
        <v>0.85</v>
      </c>
      <c r="D14" s="22">
        <v>0.72</v>
      </c>
      <c r="E14" s="58">
        <v>0.753</v>
      </c>
      <c r="G14" s="22">
        <v>0.9</v>
      </c>
      <c r="H14" s="22">
        <v>0.75</v>
      </c>
      <c r="I14" s="22">
        <v>0.8</v>
      </c>
    </row>
    <row r="15" spans="1:15" s="30" customFormat="1" x14ac:dyDescent="0.25">
      <c r="A15" s="30">
        <v>2011</v>
      </c>
      <c r="B15" s="22">
        <v>0.96699999999999997</v>
      </c>
      <c r="C15" s="22">
        <v>0.90400000000000003</v>
      </c>
      <c r="D15" s="22">
        <v>0.79900000000000004</v>
      </c>
    </row>
    <row r="16" spans="1:15" s="30" customFormat="1" x14ac:dyDescent="0.25">
      <c r="A16" s="30">
        <v>2012</v>
      </c>
      <c r="B16" s="22">
        <v>0.96299999999999997</v>
      </c>
      <c r="C16" s="22">
        <v>0.878</v>
      </c>
      <c r="D16" s="58">
        <v>0.73899999999999999</v>
      </c>
    </row>
    <row r="17" spans="1:3" s="30" customFormat="1" x14ac:dyDescent="0.25">
      <c r="A17" s="30">
        <v>2013</v>
      </c>
      <c r="B17" s="22">
        <v>0.93899999999999995</v>
      </c>
      <c r="C17" s="22">
        <v>0.88</v>
      </c>
    </row>
    <row r="18" spans="1:3" s="30" customFormat="1" x14ac:dyDescent="0.25">
      <c r="A18" s="30">
        <v>2014</v>
      </c>
      <c r="B18" s="22">
        <v>0.96199999999999997</v>
      </c>
      <c r="C18" s="22">
        <v>0.85599999999999998</v>
      </c>
    </row>
    <row r="19" spans="1:3" s="30" customFormat="1" x14ac:dyDescent="0.25">
      <c r="A19" s="30">
        <v>2015</v>
      </c>
      <c r="B19" s="22">
        <v>0.93500000000000005</v>
      </c>
      <c r="C19" s="22">
        <v>0.84799999999999998</v>
      </c>
    </row>
    <row r="20" spans="1:3" s="30" customFormat="1" x14ac:dyDescent="0.25">
      <c r="A20" s="30">
        <v>2016</v>
      </c>
      <c r="B20" s="22"/>
      <c r="C20" s="22"/>
    </row>
    <row r="21" spans="1:3" s="30" customFormat="1" x14ac:dyDescent="0.25">
      <c r="B21" s="22"/>
      <c r="C21" s="22"/>
    </row>
  </sheetData>
  <pageMargins left="0.7" right="0.7" top="0.75" bottom="0.75" header="0.3" footer="0.3"/>
  <pageSetup scale="60" orientation="portrait" r:id="rId1"/>
  <rowBreaks count="1" manualBreakCount="1">
    <brk id="48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10" workbookViewId="0">
      <selection activeCell="L111" sqref="L111"/>
    </sheetView>
  </sheetViews>
  <sheetFormatPr defaultRowHeight="15" x14ac:dyDescent="0.25"/>
  <cols>
    <col min="2" max="2" width="20.5703125" customWidth="1"/>
    <col min="3" max="3" width="16.28515625" customWidth="1"/>
    <col min="4" max="4" width="13.42578125" customWidth="1"/>
    <col min="5" max="5" width="12.7109375" customWidth="1"/>
  </cols>
  <sheetData>
    <row r="1" spans="1:10" x14ac:dyDescent="0.25">
      <c r="B1" t="s">
        <v>171</v>
      </c>
      <c r="C1" t="s">
        <v>170</v>
      </c>
      <c r="D1" t="s">
        <v>168</v>
      </c>
      <c r="E1" t="s">
        <v>169</v>
      </c>
    </row>
    <row r="2" spans="1:10" x14ac:dyDescent="0.25">
      <c r="A2">
        <v>1990</v>
      </c>
      <c r="B2" s="22">
        <v>0.94899999999999995</v>
      </c>
      <c r="C2" s="22">
        <v>0.86199999999999999</v>
      </c>
      <c r="D2" s="22">
        <v>0.61599999999999999</v>
      </c>
      <c r="E2" s="22">
        <v>0.69899999999999995</v>
      </c>
    </row>
    <row r="3" spans="1:10" x14ac:dyDescent="0.25">
      <c r="A3">
        <v>1991</v>
      </c>
      <c r="B3" s="22">
        <v>0.97299999999999998</v>
      </c>
      <c r="C3" s="22">
        <v>0.82799999999999996</v>
      </c>
      <c r="D3" s="22">
        <v>0.624</v>
      </c>
      <c r="E3" s="22">
        <v>0.68200000000000005</v>
      </c>
    </row>
    <row r="4" spans="1:10" x14ac:dyDescent="0.25">
      <c r="A4">
        <v>1992</v>
      </c>
      <c r="B4" s="22">
        <v>0.95299999999999996</v>
      </c>
      <c r="C4" s="22">
        <v>0.80600000000000005</v>
      </c>
      <c r="D4" s="22">
        <v>0.628</v>
      </c>
      <c r="E4" s="22">
        <v>0.67800000000000005</v>
      </c>
    </row>
    <row r="5" spans="1:10" x14ac:dyDescent="0.25">
      <c r="A5">
        <v>1993</v>
      </c>
      <c r="B5" s="22">
        <v>0.95699999999999996</v>
      </c>
      <c r="C5" s="22">
        <v>0.79100000000000004</v>
      </c>
      <c r="D5" s="22">
        <v>0.65900000000000003</v>
      </c>
      <c r="E5" s="22">
        <v>0.70099999999999996</v>
      </c>
    </row>
    <row r="6" spans="1:10" x14ac:dyDescent="0.25">
      <c r="A6">
        <v>1994</v>
      </c>
      <c r="B6" s="22">
        <v>0.96199999999999997</v>
      </c>
      <c r="C6" s="22">
        <v>0.84399999999999997</v>
      </c>
      <c r="D6" s="22">
        <v>0.69099999999999995</v>
      </c>
      <c r="E6" s="22">
        <v>0.73099999999999998</v>
      </c>
    </row>
    <row r="7" spans="1:10" x14ac:dyDescent="0.25">
      <c r="A7">
        <v>1995</v>
      </c>
      <c r="B7" s="21">
        <v>0.93</v>
      </c>
      <c r="C7" s="22">
        <v>0.83099999999999996</v>
      </c>
      <c r="D7" s="22">
        <v>0.69</v>
      </c>
      <c r="E7" s="22">
        <v>0.71799999999999997</v>
      </c>
    </row>
    <row r="8" spans="1:10" x14ac:dyDescent="0.25">
      <c r="A8">
        <v>1996</v>
      </c>
      <c r="B8" s="22">
        <v>0.90300000000000002</v>
      </c>
      <c r="C8" s="22">
        <v>0.84799999999999998</v>
      </c>
      <c r="D8" s="22">
        <v>0.67900000000000005</v>
      </c>
      <c r="E8" s="22">
        <v>0.74199999999999999</v>
      </c>
    </row>
    <row r="9" spans="1:10" x14ac:dyDescent="0.25">
      <c r="A9">
        <v>1997</v>
      </c>
      <c r="B9" s="22">
        <v>0.94699999999999995</v>
      </c>
      <c r="C9" s="22">
        <v>0.85699999999999998</v>
      </c>
      <c r="D9" s="22">
        <v>0.67800000000000005</v>
      </c>
      <c r="E9" s="22">
        <v>0.74299999999999999</v>
      </c>
    </row>
    <row r="10" spans="1:10" x14ac:dyDescent="0.25">
      <c r="A10">
        <v>1998</v>
      </c>
      <c r="B10" s="22">
        <v>0.90800000000000003</v>
      </c>
      <c r="C10" s="22">
        <v>0.86099999999999999</v>
      </c>
      <c r="D10" s="22">
        <v>0.67400000000000004</v>
      </c>
      <c r="E10" s="22">
        <v>0.73899999999999999</v>
      </c>
    </row>
    <row r="11" spans="1:10" x14ac:dyDescent="0.25">
      <c r="A11">
        <v>1999</v>
      </c>
      <c r="B11" s="22">
        <v>0.90500000000000003</v>
      </c>
      <c r="C11" s="22">
        <v>0.84299999999999997</v>
      </c>
      <c r="D11" s="22">
        <v>0.66800000000000004</v>
      </c>
      <c r="E11" s="22">
        <v>0.72899999999999998</v>
      </c>
    </row>
    <row r="12" spans="1:10" x14ac:dyDescent="0.25">
      <c r="A12">
        <v>2000</v>
      </c>
      <c r="B12" s="22">
        <v>0.97199999999999998</v>
      </c>
      <c r="C12" s="22">
        <v>0.9</v>
      </c>
      <c r="D12" s="22">
        <v>0.73899999999999999</v>
      </c>
      <c r="E12" s="22">
        <v>0.78300000000000003</v>
      </c>
      <c r="J12" t="s">
        <v>172</v>
      </c>
    </row>
    <row r="13" spans="1:10" s="30" customFormat="1" x14ac:dyDescent="0.25">
      <c r="A13" s="30">
        <v>2001</v>
      </c>
      <c r="B13" s="22">
        <v>0.95299999999999996</v>
      </c>
      <c r="C13" s="22">
        <v>0.85699999999999998</v>
      </c>
      <c r="D13" s="22">
        <v>0.70799999999999996</v>
      </c>
      <c r="E13" s="22">
        <v>0.76</v>
      </c>
    </row>
    <row r="14" spans="1:10" s="30" customFormat="1" x14ac:dyDescent="0.25">
      <c r="A14" s="30">
        <v>2002</v>
      </c>
      <c r="B14" s="22">
        <v>0.93300000000000005</v>
      </c>
      <c r="C14" s="22">
        <v>0.85599999999999998</v>
      </c>
      <c r="D14" s="22">
        <v>0.76</v>
      </c>
      <c r="E14" s="22">
        <v>0.8</v>
      </c>
    </row>
    <row r="15" spans="1:10" s="30" customFormat="1" x14ac:dyDescent="0.25">
      <c r="A15" s="30">
        <v>2003</v>
      </c>
      <c r="B15" s="22">
        <v>0.94199999999999995</v>
      </c>
      <c r="C15" s="22">
        <v>0.871</v>
      </c>
      <c r="D15" s="22">
        <v>0.745</v>
      </c>
      <c r="E15" s="22">
        <v>0.79300000000000004</v>
      </c>
    </row>
    <row r="16" spans="1:10" s="30" customFormat="1" x14ac:dyDescent="0.25">
      <c r="A16" s="30">
        <v>2004</v>
      </c>
      <c r="B16" s="22">
        <v>0.94599999999999995</v>
      </c>
      <c r="C16" s="22">
        <v>0.83299999999999996</v>
      </c>
      <c r="D16" s="22">
        <v>0.66900000000000004</v>
      </c>
      <c r="E16" s="22">
        <v>0.72</v>
      </c>
    </row>
    <row r="17" spans="1:5" s="30" customFormat="1" x14ac:dyDescent="0.25">
      <c r="A17" s="30">
        <v>2005</v>
      </c>
      <c r="B17" s="22">
        <v>0.95899999999999996</v>
      </c>
      <c r="C17" s="22">
        <v>0.85799999999999998</v>
      </c>
      <c r="D17" s="22">
        <v>0.71599999999999997</v>
      </c>
      <c r="E17" s="22">
        <v>0.755</v>
      </c>
    </row>
    <row r="18" spans="1:5" s="30" customFormat="1" x14ac:dyDescent="0.25">
      <c r="A18" s="30">
        <v>2006</v>
      </c>
      <c r="B18" s="22">
        <v>0.93600000000000005</v>
      </c>
      <c r="C18" s="22">
        <v>0.84299999999999997</v>
      </c>
      <c r="D18" s="22">
        <v>0.70699999999999996</v>
      </c>
      <c r="E18" s="22">
        <v>0.749</v>
      </c>
    </row>
    <row r="19" spans="1:5" s="30" customFormat="1" x14ac:dyDescent="0.25">
      <c r="A19" s="30">
        <v>2007</v>
      </c>
      <c r="B19" s="22">
        <v>0.91800000000000004</v>
      </c>
      <c r="C19" s="22">
        <v>0.83799999999999997</v>
      </c>
      <c r="D19" s="22">
        <v>0.71899999999999997</v>
      </c>
      <c r="E19" s="22">
        <v>0.751</v>
      </c>
    </row>
    <row r="20" spans="1:5" s="30" customFormat="1" x14ac:dyDescent="0.25">
      <c r="A20" s="30">
        <v>2008</v>
      </c>
      <c r="B20" s="22">
        <v>0.93899999999999995</v>
      </c>
      <c r="C20" s="22">
        <v>0.84799999999999998</v>
      </c>
      <c r="D20" s="22">
        <v>0.71799999999999997</v>
      </c>
      <c r="E20" s="22">
        <v>0.77900000000000003</v>
      </c>
    </row>
    <row r="21" spans="1:5" s="30" customFormat="1" x14ac:dyDescent="0.25">
      <c r="A21" s="30">
        <v>2009</v>
      </c>
      <c r="B21" s="22">
        <v>0.95</v>
      </c>
      <c r="C21" s="22">
        <v>0.83599999999999997</v>
      </c>
      <c r="D21" s="22">
        <v>0.66900000000000004</v>
      </c>
      <c r="E21" s="22">
        <v>0.73199999999999998</v>
      </c>
    </row>
    <row r="22" spans="1:5" s="30" customFormat="1" x14ac:dyDescent="0.25">
      <c r="A22" s="30">
        <v>2010</v>
      </c>
      <c r="B22" s="22">
        <v>0.94099999999999995</v>
      </c>
      <c r="C22" s="22">
        <v>0.85</v>
      </c>
      <c r="D22" s="22">
        <v>0.72</v>
      </c>
      <c r="E22" s="22"/>
    </row>
    <row r="23" spans="1:5" s="30" customFormat="1" x14ac:dyDescent="0.25">
      <c r="A23" s="30">
        <v>2011</v>
      </c>
      <c r="B23" s="22">
        <v>0.96699999999999997</v>
      </c>
      <c r="C23" s="22">
        <v>0.90400000000000003</v>
      </c>
      <c r="D23" s="22">
        <v>0.79900000000000004</v>
      </c>
      <c r="E23" s="22"/>
    </row>
    <row r="24" spans="1:5" s="30" customFormat="1" x14ac:dyDescent="0.25">
      <c r="A24" s="30">
        <v>2012</v>
      </c>
      <c r="B24" s="22">
        <v>0.96299999999999997</v>
      </c>
      <c r="C24" s="22">
        <v>0.878</v>
      </c>
      <c r="D24" s="22"/>
      <c r="E24" s="22"/>
    </row>
    <row r="25" spans="1:5" s="30" customFormat="1" x14ac:dyDescent="0.25">
      <c r="A25" s="30">
        <v>2013</v>
      </c>
      <c r="B25" s="22">
        <v>0.93899999999999995</v>
      </c>
      <c r="C25" s="22">
        <v>0.88</v>
      </c>
      <c r="D25" s="22"/>
      <c r="E25" s="22"/>
    </row>
    <row r="26" spans="1:5" s="30" customFormat="1" x14ac:dyDescent="0.25">
      <c r="A26" s="30">
        <v>2014</v>
      </c>
      <c r="B26" s="22">
        <v>0.96199999999999997</v>
      </c>
      <c r="C26" s="22">
        <v>0.85599999999999998</v>
      </c>
      <c r="D26" s="22"/>
      <c r="E26" s="22"/>
    </row>
    <row r="27" spans="1:5" s="30" customFormat="1" x14ac:dyDescent="0.25">
      <c r="A27" s="30">
        <v>2015</v>
      </c>
      <c r="B27" s="22">
        <v>0.93500000000000005</v>
      </c>
      <c r="C27" s="22"/>
      <c r="D27" s="22"/>
      <c r="E27" s="22"/>
    </row>
    <row r="28" spans="1:5" s="30" customFormat="1" x14ac:dyDescent="0.25">
      <c r="B28" s="22"/>
      <c r="C28" s="22"/>
      <c r="D28" s="22"/>
      <c r="E28" s="2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zoomScaleNormal="100" workbookViewId="0">
      <selection activeCell="K52" sqref="K52"/>
    </sheetView>
  </sheetViews>
  <sheetFormatPr defaultRowHeight="15" x14ac:dyDescent="0.25"/>
  <sheetData/>
  <pageMargins left="0.7" right="0.7" top="0.75" bottom="0.75" header="0.3" footer="0.3"/>
  <pageSetup scale="6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0"/>
  <sheetViews>
    <sheetView workbookViewId="0">
      <selection activeCell="F34" sqref="F34"/>
    </sheetView>
  </sheetViews>
  <sheetFormatPr defaultRowHeight="15" x14ac:dyDescent="0.25"/>
  <cols>
    <col min="4" max="4" width="12.42578125" customWidth="1"/>
    <col min="5" max="5" width="14.5703125" customWidth="1"/>
    <col min="6" max="6" width="15.85546875" customWidth="1"/>
  </cols>
  <sheetData>
    <row r="2" spans="1:7" x14ac:dyDescent="0.25">
      <c r="A2" s="37" t="s">
        <v>12</v>
      </c>
      <c r="B2" s="37" t="s">
        <v>145</v>
      </c>
      <c r="C2" s="37" t="s">
        <v>146</v>
      </c>
      <c r="D2" s="38" t="s">
        <v>147</v>
      </c>
      <c r="E2" s="39" t="s">
        <v>148</v>
      </c>
      <c r="F2" s="40" t="s">
        <v>149</v>
      </c>
      <c r="G2" s="30" t="s">
        <v>150</v>
      </c>
    </row>
    <row r="3" spans="1:7" s="30" customFormat="1" x14ac:dyDescent="0.25">
      <c r="A3" s="37"/>
      <c r="B3" s="37"/>
      <c r="C3" s="37"/>
      <c r="D3" s="38"/>
      <c r="E3" s="39"/>
      <c r="F3" s="40"/>
    </row>
    <row r="4" spans="1:7" s="30" customFormat="1" x14ac:dyDescent="0.25">
      <c r="A4" s="37"/>
      <c r="B4" s="37"/>
      <c r="C4" s="37"/>
      <c r="D4" s="38"/>
      <c r="E4" s="39"/>
      <c r="F4" s="40"/>
    </row>
    <row r="5" spans="1:7" s="30" customFormat="1" x14ac:dyDescent="0.25">
      <c r="A5" s="48">
        <v>2015</v>
      </c>
      <c r="B5" s="44"/>
      <c r="C5" s="44"/>
      <c r="D5" s="45"/>
      <c r="E5" s="46"/>
      <c r="F5" s="47"/>
    </row>
    <row r="6" spans="1:7" s="30" customFormat="1" x14ac:dyDescent="0.25">
      <c r="A6" s="48">
        <v>2014</v>
      </c>
      <c r="B6" s="51">
        <v>85.6</v>
      </c>
      <c r="C6" s="44"/>
      <c r="D6" s="45"/>
      <c r="E6" s="46"/>
      <c r="F6" s="47"/>
    </row>
    <row r="7" spans="1:7" s="30" customFormat="1" x14ac:dyDescent="0.25">
      <c r="A7" s="48">
        <v>2013</v>
      </c>
      <c r="B7" s="51">
        <v>88</v>
      </c>
      <c r="C7" s="44"/>
      <c r="D7" s="45"/>
      <c r="E7" s="46"/>
      <c r="F7" s="47"/>
    </row>
    <row r="8" spans="1:7" s="30" customFormat="1" x14ac:dyDescent="0.25">
      <c r="A8" s="48">
        <v>2012</v>
      </c>
      <c r="B8" s="51">
        <v>87.8</v>
      </c>
      <c r="C8" s="44"/>
      <c r="D8" s="45"/>
      <c r="E8" s="46"/>
      <c r="F8" s="47"/>
    </row>
    <row r="9" spans="1:7" s="30" customFormat="1" x14ac:dyDescent="0.25">
      <c r="A9" s="48">
        <v>2011</v>
      </c>
      <c r="B9" s="51">
        <v>90.4</v>
      </c>
      <c r="C9" s="44"/>
      <c r="D9" s="45"/>
      <c r="E9" s="46"/>
      <c r="F9" s="47"/>
    </row>
    <row r="10" spans="1:7" s="30" customFormat="1" x14ac:dyDescent="0.25">
      <c r="A10" s="48">
        <v>2010</v>
      </c>
      <c r="B10" s="51">
        <v>85</v>
      </c>
      <c r="C10" s="44"/>
      <c r="D10" s="45"/>
      <c r="E10" s="46"/>
      <c r="F10" s="47"/>
    </row>
    <row r="11" spans="1:7" s="30" customFormat="1" x14ac:dyDescent="0.25">
      <c r="A11" s="48">
        <v>2009</v>
      </c>
      <c r="B11" s="51">
        <v>83.6</v>
      </c>
      <c r="C11" s="48">
        <v>73.2</v>
      </c>
      <c r="D11" s="52">
        <f>100-C11</f>
        <v>26.799999999999997</v>
      </c>
      <c r="E11" s="53">
        <f>100-B11</f>
        <v>16.400000000000006</v>
      </c>
      <c r="F11" s="54">
        <f>D11-E11</f>
        <v>10.399999999999991</v>
      </c>
      <c r="G11" s="31">
        <f>E11/D11</f>
        <v>0.61194029850746301</v>
      </c>
    </row>
    <row r="12" spans="1:7" s="30" customFormat="1" x14ac:dyDescent="0.25">
      <c r="A12" s="48">
        <v>2008</v>
      </c>
      <c r="B12" s="51">
        <v>84.8</v>
      </c>
      <c r="C12" s="48">
        <v>77.900000000000006</v>
      </c>
      <c r="D12" s="52">
        <f>100-C12</f>
        <v>22.099999999999994</v>
      </c>
      <c r="E12" s="53">
        <f>100-B12</f>
        <v>15.200000000000003</v>
      </c>
      <c r="F12" s="54">
        <f>D12-E12</f>
        <v>6.8999999999999915</v>
      </c>
      <c r="G12" s="31">
        <f>E12/D12</f>
        <v>0.68778280542986459</v>
      </c>
    </row>
    <row r="13" spans="1:7" s="30" customFormat="1" x14ac:dyDescent="0.25">
      <c r="A13" s="48">
        <v>2007</v>
      </c>
      <c r="B13" s="51">
        <v>83.8</v>
      </c>
      <c r="C13" s="48">
        <v>75.099999999999994</v>
      </c>
      <c r="D13" s="52">
        <f>100-C13</f>
        <v>24.900000000000006</v>
      </c>
      <c r="E13" s="53">
        <f>100-B13</f>
        <v>16.200000000000003</v>
      </c>
      <c r="F13" s="54">
        <f>D13-E13</f>
        <v>8.7000000000000028</v>
      </c>
      <c r="G13" s="31">
        <f>E13/D13</f>
        <v>0.6506024096385542</v>
      </c>
    </row>
    <row r="14" spans="1:7" s="30" customFormat="1" x14ac:dyDescent="0.25">
      <c r="A14" s="48">
        <v>2006</v>
      </c>
      <c r="B14" s="51">
        <v>84.3</v>
      </c>
      <c r="C14" s="48">
        <v>74.900000000000006</v>
      </c>
      <c r="D14" s="52">
        <f>100-C14</f>
        <v>25.099999999999994</v>
      </c>
      <c r="E14" s="53">
        <f>100-B14</f>
        <v>15.700000000000003</v>
      </c>
      <c r="F14" s="54">
        <f>D14-E14</f>
        <v>9.3999999999999915</v>
      </c>
      <c r="G14" s="31">
        <f>E14/D14</f>
        <v>0.62549800796812771</v>
      </c>
    </row>
    <row r="15" spans="1:7" x14ac:dyDescent="0.25">
      <c r="A15" s="32">
        <v>2005</v>
      </c>
      <c r="B15" s="33">
        <v>85.8</v>
      </c>
      <c r="C15" s="32">
        <v>75.5</v>
      </c>
      <c r="D15" s="34">
        <v>24.5</v>
      </c>
      <c r="E15" s="35">
        <v>14.200000000000003</v>
      </c>
      <c r="F15" s="36">
        <v>10.299999999999997</v>
      </c>
      <c r="G15" s="31">
        <v>0.57959183673469394</v>
      </c>
    </row>
    <row r="16" spans="1:7" x14ac:dyDescent="0.25">
      <c r="A16" s="32">
        <v>2004</v>
      </c>
      <c r="B16" s="33">
        <v>83.3</v>
      </c>
      <c r="C16" s="32">
        <v>72</v>
      </c>
      <c r="D16" s="34">
        <v>28</v>
      </c>
      <c r="E16" s="35">
        <v>16.700000000000003</v>
      </c>
      <c r="F16" s="36">
        <v>11.299999999999997</v>
      </c>
      <c r="G16" s="31">
        <v>0.59642857142857153</v>
      </c>
    </row>
    <row r="17" spans="1:7" x14ac:dyDescent="0.25">
      <c r="A17" s="32">
        <v>2003</v>
      </c>
      <c r="B17" s="33">
        <v>87.1</v>
      </c>
      <c r="C17" s="32">
        <v>79.3</v>
      </c>
      <c r="D17" s="34">
        <v>20.700000000000003</v>
      </c>
      <c r="E17" s="35">
        <v>12.900000000000006</v>
      </c>
      <c r="F17" s="36">
        <v>7.7999999999999972</v>
      </c>
      <c r="G17" s="31">
        <v>0.62318840579710166</v>
      </c>
    </row>
    <row r="18" spans="1:7" x14ac:dyDescent="0.25">
      <c r="A18" s="32">
        <v>2002</v>
      </c>
      <c r="B18" s="33">
        <v>85.6</v>
      </c>
      <c r="C18" s="32">
        <v>80</v>
      </c>
      <c r="D18" s="34">
        <v>20</v>
      </c>
      <c r="E18" s="35">
        <v>14.400000000000006</v>
      </c>
      <c r="F18" s="36">
        <v>5.5999999999999943</v>
      </c>
      <c r="G18" s="31">
        <v>0.72000000000000031</v>
      </c>
    </row>
    <row r="19" spans="1:7" x14ac:dyDescent="0.25">
      <c r="A19" s="32">
        <v>2001</v>
      </c>
      <c r="B19" s="33">
        <v>85.7</v>
      </c>
      <c r="C19" s="32">
        <v>76</v>
      </c>
      <c r="D19" s="34">
        <v>24</v>
      </c>
      <c r="E19" s="35">
        <v>14.299999999999997</v>
      </c>
      <c r="F19" s="36">
        <v>9.7000000000000028</v>
      </c>
      <c r="G19" s="31">
        <v>0.59583333333333321</v>
      </c>
    </row>
    <row r="20" spans="1:7" x14ac:dyDescent="0.25">
      <c r="A20" s="32">
        <v>2000</v>
      </c>
      <c r="B20" s="33">
        <v>90</v>
      </c>
      <c r="C20" s="32">
        <v>78.3</v>
      </c>
      <c r="D20" s="34">
        <v>21.700000000000003</v>
      </c>
      <c r="E20" s="35">
        <v>10</v>
      </c>
      <c r="F20" s="36">
        <v>11.700000000000003</v>
      </c>
      <c r="G20" s="31">
        <v>0.46082949308755755</v>
      </c>
    </row>
    <row r="21" spans="1:7" x14ac:dyDescent="0.25">
      <c r="A21" s="32">
        <v>1999</v>
      </c>
      <c r="B21" s="33">
        <v>84.3</v>
      </c>
      <c r="C21" s="32">
        <v>72.900000000000006</v>
      </c>
      <c r="D21" s="34">
        <v>27.099999999999994</v>
      </c>
      <c r="E21" s="35">
        <v>15.700000000000003</v>
      </c>
      <c r="F21" s="36">
        <v>11.399999999999991</v>
      </c>
      <c r="G21" s="31">
        <v>0.57933579335793384</v>
      </c>
    </row>
    <row r="22" spans="1:7" x14ac:dyDescent="0.25">
      <c r="A22" s="32">
        <v>1998</v>
      </c>
      <c r="B22" s="33">
        <v>86.1</v>
      </c>
      <c r="C22" s="32">
        <v>73.900000000000006</v>
      </c>
      <c r="D22" s="34">
        <v>26.099999999999994</v>
      </c>
      <c r="E22" s="35">
        <v>13.900000000000006</v>
      </c>
      <c r="F22" s="36">
        <v>12.199999999999989</v>
      </c>
      <c r="G22" s="31">
        <v>0.5325670498084295</v>
      </c>
    </row>
    <row r="23" spans="1:7" x14ac:dyDescent="0.25">
      <c r="A23" s="32">
        <v>1997</v>
      </c>
      <c r="B23" s="33">
        <v>85.7</v>
      </c>
      <c r="C23" s="32">
        <v>74.3</v>
      </c>
      <c r="D23" s="34">
        <v>25.700000000000003</v>
      </c>
      <c r="E23" s="35">
        <v>14.299999999999997</v>
      </c>
      <c r="F23" s="36">
        <v>11.400000000000006</v>
      </c>
      <c r="G23" s="31">
        <v>0.55642023346303482</v>
      </c>
    </row>
    <row r="24" spans="1:7" x14ac:dyDescent="0.25">
      <c r="A24" s="32">
        <v>1996</v>
      </c>
      <c r="B24" s="33">
        <v>84.8</v>
      </c>
      <c r="C24" s="32">
        <v>74.2</v>
      </c>
      <c r="D24" s="34">
        <v>25.799999999999997</v>
      </c>
      <c r="E24" s="35">
        <v>15.200000000000003</v>
      </c>
      <c r="F24" s="36">
        <v>10.599999999999994</v>
      </c>
      <c r="G24" s="31">
        <v>0.58914728682170558</v>
      </c>
    </row>
    <row r="25" spans="1:7" x14ac:dyDescent="0.25">
      <c r="A25" s="32">
        <v>1995</v>
      </c>
      <c r="B25" s="33">
        <v>83.1</v>
      </c>
      <c r="C25" s="32">
        <v>71.8</v>
      </c>
      <c r="D25" s="34">
        <v>28.200000000000003</v>
      </c>
      <c r="E25" s="35">
        <v>16.900000000000006</v>
      </c>
      <c r="F25" s="36">
        <v>11.299999999999997</v>
      </c>
      <c r="G25" s="31">
        <v>0.59929078014184411</v>
      </c>
    </row>
    <row r="26" spans="1:7" x14ac:dyDescent="0.25">
      <c r="A26" s="32">
        <v>1994</v>
      </c>
      <c r="B26" s="33">
        <v>84.4</v>
      </c>
      <c r="C26" s="32">
        <v>73.3</v>
      </c>
      <c r="D26" s="34">
        <v>26.700000000000003</v>
      </c>
      <c r="E26" s="35">
        <v>15.599999999999994</v>
      </c>
      <c r="F26" s="36">
        <v>11.100000000000009</v>
      </c>
      <c r="G26" s="31">
        <v>0.58426966292134808</v>
      </c>
    </row>
    <row r="27" spans="1:7" x14ac:dyDescent="0.25">
      <c r="A27" s="32">
        <v>1993</v>
      </c>
      <c r="B27" s="33">
        <v>79.099999999999994</v>
      </c>
      <c r="C27" s="32">
        <v>70.099999999999994</v>
      </c>
      <c r="D27" s="34">
        <v>29.900000000000006</v>
      </c>
      <c r="E27" s="35">
        <v>20.900000000000006</v>
      </c>
      <c r="F27" s="36">
        <v>9</v>
      </c>
      <c r="G27" s="31">
        <v>0.69899665551839474</v>
      </c>
    </row>
    <row r="28" spans="1:7" x14ac:dyDescent="0.25">
      <c r="A28" s="32">
        <v>1992</v>
      </c>
      <c r="B28" s="33">
        <v>80.599999999999994</v>
      </c>
      <c r="C28" s="32">
        <v>67.8</v>
      </c>
      <c r="D28" s="34">
        <v>32.200000000000003</v>
      </c>
      <c r="E28" s="35">
        <v>19.400000000000006</v>
      </c>
      <c r="F28" s="36">
        <v>12.799999999999997</v>
      </c>
      <c r="G28" s="31">
        <v>0.60248447204968958</v>
      </c>
    </row>
    <row r="29" spans="1:7" x14ac:dyDescent="0.25">
      <c r="A29" s="32">
        <v>1991</v>
      </c>
      <c r="B29" s="33">
        <v>82.8</v>
      </c>
      <c r="C29" s="32">
        <v>68.2</v>
      </c>
      <c r="D29" s="34">
        <v>31.799999999999997</v>
      </c>
      <c r="E29" s="35">
        <v>17.200000000000003</v>
      </c>
      <c r="F29" s="36">
        <v>14.599999999999994</v>
      </c>
      <c r="G29" s="31">
        <v>0.54088050314465419</v>
      </c>
    </row>
    <row r="30" spans="1:7" x14ac:dyDescent="0.25">
      <c r="A30" s="32">
        <v>1990</v>
      </c>
      <c r="B30" s="33">
        <v>86.2</v>
      </c>
      <c r="C30" s="32">
        <v>69.900000000000006</v>
      </c>
      <c r="D30" s="34">
        <v>30.099999999999994</v>
      </c>
      <c r="E30" s="35">
        <v>13.799999999999997</v>
      </c>
      <c r="F30" s="36">
        <v>16.299999999999997</v>
      </c>
      <c r="G30" s="31">
        <v>0.4584717607973422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Data</vt:lpstr>
      <vt:lpstr>2005-2016 graphs</vt:lpstr>
      <vt:lpstr>1990-2000 graphs</vt:lpstr>
      <vt:lpstr>Sheet1</vt:lpstr>
      <vt:lpstr>Sheet2</vt:lpstr>
      <vt:lpstr>Chart1</vt:lpstr>
      <vt:lpstr>'2005-2016 graphs'!Print_Area</vt:lpstr>
      <vt:lpstr>Data!Print_Area</vt:lpstr>
      <vt:lpstr>Sheet1!Print_Area</vt:lpstr>
    </vt:vector>
  </TitlesOfParts>
  <Company>Juniata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heftam05</dc:creator>
  <cp:lastModifiedBy>Ranalli, Carlee K (ranallc)</cp:lastModifiedBy>
  <cp:lastPrinted>2017-08-25T13:29:24Z</cp:lastPrinted>
  <dcterms:created xsi:type="dcterms:W3CDTF">2009-03-25T17:04:04Z</dcterms:created>
  <dcterms:modified xsi:type="dcterms:W3CDTF">2018-10-02T15:32:18Z</dcterms:modified>
</cp:coreProperties>
</file>