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F:\FactBook\FactBook 18-19\Students\"/>
    </mc:Choice>
  </mc:AlternateContent>
  <bookViews>
    <workbookView xWindow="8280" yWindow="585" windowWidth="16905" windowHeight="14580" tabRatio="723"/>
  </bookViews>
  <sheets>
    <sheet name="Detail18" sheetId="56" r:id="rId1"/>
    <sheet name="Graphs18" sheetId="58" r:id="rId2"/>
    <sheet name="HistoricalSum15" sheetId="57" state="hidden" r:id="rId3"/>
    <sheet name="Graphs09" sheetId="55" state="hidden" r:id="rId4"/>
    <sheet name="Historical Sum09" sheetId="54" state="hidden" r:id="rId5"/>
    <sheet name="Detail09" sheetId="53" state="hidden" r:id="rId6"/>
    <sheet name="Historical06-Smry" sheetId="52" state="hidden" r:id="rId7"/>
    <sheet name="Historical06-Chart" sheetId="50" state="hidden" r:id="rId8"/>
    <sheet name="Historical06-Graphs" sheetId="51" state="hidden" r:id="rId9"/>
  </sheets>
  <definedNames>
    <definedName name="_xlnm._FilterDatabase" localSheetId="5" hidden="1">Detail09!$A$6:$E$54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IntendedPOEQuery">#REF!</definedName>
    <definedName name="POEQuery">#REF!</definedName>
    <definedName name="_xlnm.Print_Area" localSheetId="0">Detail18!$A$1:$AX$64</definedName>
    <definedName name="_xlnm.Print_Area" localSheetId="4">'Historical Sum09'!$A$1:$AW$70</definedName>
    <definedName name="_xlnm.Print_Area" localSheetId="7">'Historical06-Chart'!$A$1:$AG$57</definedName>
    <definedName name="_xlnm.Print_Area" localSheetId="8">'Historical06-Graphs'!$A$1:$L$56</definedName>
    <definedName name="_xlnm.Print_Area" localSheetId="6">'Historical06-Smry'!$A$1:$AC$59</definedName>
    <definedName name="_xlnm.Print_Titles" localSheetId="7">'Historical06-Chart'!$5:$6</definedName>
    <definedName name="_xlnm.Print_Titles" localSheetId="6">'Historical06-Smry'!$5:$6</definedName>
    <definedName name="PRT_ALL_RATIOS">#REF!</definedName>
    <definedName name="PRT_FTEF">#REF!</definedName>
    <definedName name="PRT_FTES">#REF!</definedName>
    <definedName name="PRT_FTES_FTEF">#REF!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Y7" i="56" l="1"/>
  <c r="AW61" i="56"/>
  <c r="AX59" i="56" s="1"/>
  <c r="AX12" i="56" l="1"/>
  <c r="AX16" i="56"/>
  <c r="AX36" i="56"/>
  <c r="AX20" i="56"/>
  <c r="AX40" i="56"/>
  <c r="AX32" i="56"/>
  <c r="AX8" i="56"/>
  <c r="AX24" i="56"/>
  <c r="AX48" i="56"/>
  <c r="AX28" i="56"/>
  <c r="AX44" i="56"/>
  <c r="AX52" i="56"/>
  <c r="AX56" i="56"/>
  <c r="AX60" i="56"/>
  <c r="AX9" i="56"/>
  <c r="AX13" i="56"/>
  <c r="AX17" i="56"/>
  <c r="AX21" i="56"/>
  <c r="AX25" i="56"/>
  <c r="AX29" i="56"/>
  <c r="AX33" i="56"/>
  <c r="AX37" i="56"/>
  <c r="AX41" i="56"/>
  <c r="AX45" i="56"/>
  <c r="AX49" i="56"/>
  <c r="AX53" i="56"/>
  <c r="AX57" i="56"/>
  <c r="AX10" i="56"/>
  <c r="AX14" i="56"/>
  <c r="AX18" i="56"/>
  <c r="AX22" i="56"/>
  <c r="AX26" i="56"/>
  <c r="AX30" i="56"/>
  <c r="AX34" i="56"/>
  <c r="AX38" i="56"/>
  <c r="AX42" i="56"/>
  <c r="AX46" i="56"/>
  <c r="AX50" i="56"/>
  <c r="AX54" i="56"/>
  <c r="AX58" i="56"/>
  <c r="AX7" i="56"/>
  <c r="AX11" i="56"/>
  <c r="AX15" i="56"/>
  <c r="AX19" i="56"/>
  <c r="AX23" i="56"/>
  <c r="AX27" i="56"/>
  <c r="AX31" i="56"/>
  <c r="AX35" i="56"/>
  <c r="AX39" i="56"/>
  <c r="AX43" i="56"/>
  <c r="AX47" i="56"/>
  <c r="AX51" i="56"/>
  <c r="AX55" i="56"/>
  <c r="AU61" i="56"/>
  <c r="AV60" i="56" l="1"/>
  <c r="AV55" i="56"/>
  <c r="AV56" i="56"/>
  <c r="AV7" i="56"/>
  <c r="AV11" i="56"/>
  <c r="AV15" i="56"/>
  <c r="AV19" i="56"/>
  <c r="AV23" i="56"/>
  <c r="AV27" i="56"/>
  <c r="AV31" i="56"/>
  <c r="AV35" i="56"/>
  <c r="AV39" i="56"/>
  <c r="AV43" i="56"/>
  <c r="AV47" i="56"/>
  <c r="AV51" i="56"/>
  <c r="AV57" i="56"/>
  <c r="AV8" i="56"/>
  <c r="AV16" i="56"/>
  <c r="AV24" i="56"/>
  <c r="AV32" i="56"/>
  <c r="AV40" i="56"/>
  <c r="AV48" i="56"/>
  <c r="AV58" i="56"/>
  <c r="AV9" i="56"/>
  <c r="AV13" i="56"/>
  <c r="AV17" i="56"/>
  <c r="AV21" i="56"/>
  <c r="AV25" i="56"/>
  <c r="AV29" i="56"/>
  <c r="AV33" i="56"/>
  <c r="AV37" i="56"/>
  <c r="AV41" i="56"/>
  <c r="AV45" i="56"/>
  <c r="AV49" i="56"/>
  <c r="AV53" i="56"/>
  <c r="AV59" i="56"/>
  <c r="AV12" i="56"/>
  <c r="AV20" i="56"/>
  <c r="AV28" i="56"/>
  <c r="AV36" i="56"/>
  <c r="AV44" i="56"/>
  <c r="AV52" i="56"/>
  <c r="AV10" i="56"/>
  <c r="AV14" i="56"/>
  <c r="AV18" i="56"/>
  <c r="AV22" i="56"/>
  <c r="AV26" i="56"/>
  <c r="AV30" i="56"/>
  <c r="AV34" i="56"/>
  <c r="AV38" i="56"/>
  <c r="AV42" i="56"/>
  <c r="AV46" i="56"/>
  <c r="AV50" i="56"/>
  <c r="AV54" i="56"/>
  <c r="AQ61" i="56"/>
  <c r="AR60" i="56" s="1"/>
  <c r="AJ9" i="57"/>
  <c r="AJ11" i="57"/>
  <c r="AJ12" i="57"/>
  <c r="AJ13" i="57"/>
  <c r="AJ14" i="57"/>
  <c r="AJ15" i="57"/>
  <c r="AJ16" i="57"/>
  <c r="AJ18" i="57"/>
  <c r="AJ19" i="57"/>
  <c r="AJ20" i="57"/>
  <c r="AJ21" i="57"/>
  <c r="AJ22" i="57"/>
  <c r="AJ23" i="57"/>
  <c r="AJ24" i="57"/>
  <c r="AJ25" i="57"/>
  <c r="AJ26" i="57"/>
  <c r="AJ27" i="57"/>
  <c r="AJ28" i="57"/>
  <c r="AJ29" i="57"/>
  <c r="AJ30" i="57"/>
  <c r="AJ31" i="57"/>
  <c r="AJ32" i="57"/>
  <c r="AJ33" i="57"/>
  <c r="AJ34" i="57"/>
  <c r="AJ35" i="57"/>
  <c r="AJ36" i="57"/>
  <c r="AJ37" i="57"/>
  <c r="AJ38" i="57"/>
  <c r="AJ39" i="57"/>
  <c r="AJ40" i="57"/>
  <c r="AJ41" i="57"/>
  <c r="AJ42" i="57"/>
  <c r="AJ43" i="57"/>
  <c r="AJ44" i="57"/>
  <c r="AJ45" i="57"/>
  <c r="AJ46" i="57"/>
  <c r="AJ47" i="57"/>
  <c r="AJ48" i="57"/>
  <c r="AJ49" i="57"/>
  <c r="AJ50" i="57"/>
  <c r="AJ51" i="57"/>
  <c r="AJ52" i="57"/>
  <c r="AJ53" i="57"/>
  <c r="AJ54" i="57"/>
  <c r="AJ55" i="57"/>
  <c r="AJ56" i="57"/>
  <c r="AJ57" i="57"/>
  <c r="AJ60" i="57"/>
  <c r="AJ61" i="57"/>
  <c r="J57" i="56"/>
  <c r="AY57" i="56"/>
  <c r="AS61" i="56"/>
  <c r="AT53" i="56" s="1"/>
  <c r="AY60" i="56"/>
  <c r="AY51" i="56"/>
  <c r="AY50" i="56"/>
  <c r="AY49" i="56"/>
  <c r="AY48" i="56"/>
  <c r="AY47" i="56"/>
  <c r="AY46" i="56"/>
  <c r="AY45" i="56"/>
  <c r="AY44" i="56"/>
  <c r="AY43" i="56"/>
  <c r="AY42" i="56"/>
  <c r="AY41" i="56"/>
  <c r="AY40" i="56"/>
  <c r="AY39" i="56"/>
  <c r="AY38" i="56"/>
  <c r="AY37" i="56"/>
  <c r="AY36" i="56"/>
  <c r="AY35" i="56"/>
  <c r="AY34" i="56"/>
  <c r="AY33" i="56"/>
  <c r="AY32" i="56"/>
  <c r="AY31" i="56"/>
  <c r="AY30" i="56"/>
  <c r="AY29" i="56"/>
  <c r="AY28" i="56"/>
  <c r="AY27" i="56"/>
  <c r="AY26" i="56"/>
  <c r="AY25" i="56"/>
  <c r="AY24" i="56"/>
  <c r="AY23" i="56"/>
  <c r="AY22" i="56"/>
  <c r="AY21" i="56"/>
  <c r="AY20" i="56"/>
  <c r="AY19" i="56"/>
  <c r="AY18" i="56"/>
  <c r="AY17" i="56"/>
  <c r="AY16" i="56"/>
  <c r="AY15" i="56"/>
  <c r="AY14" i="56"/>
  <c r="AY13" i="56"/>
  <c r="AY12" i="56"/>
  <c r="AY11" i="56"/>
  <c r="AY10" i="56"/>
  <c r="AY9" i="56"/>
  <c r="AY8" i="56"/>
  <c r="AK61" i="56"/>
  <c r="AO61" i="56"/>
  <c r="AY63" i="56"/>
  <c r="AY64" i="56"/>
  <c r="AC58" i="57"/>
  <c r="AD57" i="57"/>
  <c r="AD9" i="57"/>
  <c r="AD13" i="57"/>
  <c r="AD11" i="57"/>
  <c r="AD15" i="57"/>
  <c r="AD17" i="57"/>
  <c r="AD10" i="57"/>
  <c r="AD12" i="57"/>
  <c r="AD14" i="57"/>
  <c r="AD16" i="57"/>
  <c r="AG61" i="56"/>
  <c r="AH10" i="56" s="1"/>
  <c r="AH22" i="56"/>
  <c r="AH11" i="56"/>
  <c r="AH15" i="56"/>
  <c r="AH8" i="56"/>
  <c r="AH12" i="56"/>
  <c r="AH16" i="56"/>
  <c r="AH20" i="56"/>
  <c r="AH28" i="56"/>
  <c r="AH9" i="56"/>
  <c r="AH13" i="56"/>
  <c r="AH17" i="56"/>
  <c r="AH21" i="56"/>
  <c r="AH35" i="56"/>
  <c r="AH26" i="56"/>
  <c r="AH31" i="56"/>
  <c r="AH41" i="56"/>
  <c r="AH23" i="56"/>
  <c r="AH25" i="56"/>
  <c r="AH27" i="56"/>
  <c r="AH29" i="56"/>
  <c r="AH33" i="56"/>
  <c r="AH37" i="56"/>
  <c r="AH46" i="56"/>
  <c r="AH30" i="56"/>
  <c r="AH32" i="56"/>
  <c r="AH34" i="56"/>
  <c r="AH36" i="56"/>
  <c r="AH39" i="56"/>
  <c r="AH43" i="56"/>
  <c r="AH50" i="56"/>
  <c r="AH38" i="56"/>
  <c r="AH40" i="56"/>
  <c r="AH42" i="56"/>
  <c r="AH44" i="56"/>
  <c r="AH48" i="56"/>
  <c r="AH45" i="56"/>
  <c r="AH47" i="56"/>
  <c r="AH49" i="56"/>
  <c r="AH51" i="56"/>
  <c r="AI61" i="56"/>
  <c r="AA58" i="57"/>
  <c r="AB18" i="57"/>
  <c r="Y58" i="57"/>
  <c r="Z45" i="57"/>
  <c r="M58" i="57"/>
  <c r="N18" i="57"/>
  <c r="AS18" i="57"/>
  <c r="K58" i="57"/>
  <c r="I58" i="57"/>
  <c r="J18" i="57"/>
  <c r="E58" i="57"/>
  <c r="F41" i="57"/>
  <c r="N57" i="57"/>
  <c r="L57" i="57"/>
  <c r="L56" i="57"/>
  <c r="H56" i="57"/>
  <c r="L55" i="57"/>
  <c r="H55" i="57"/>
  <c r="L54" i="57"/>
  <c r="H54" i="57"/>
  <c r="L53" i="57"/>
  <c r="H53" i="57"/>
  <c r="L52" i="57"/>
  <c r="H52" i="57"/>
  <c r="L51" i="57"/>
  <c r="H51" i="57"/>
  <c r="L50" i="57"/>
  <c r="H50" i="57"/>
  <c r="L49" i="57"/>
  <c r="H49" i="57"/>
  <c r="L48" i="57"/>
  <c r="H48" i="57"/>
  <c r="L46" i="57"/>
  <c r="H46" i="57"/>
  <c r="L45" i="57"/>
  <c r="H45" i="57"/>
  <c r="L44" i="57"/>
  <c r="H44" i="57"/>
  <c r="L43" i="57"/>
  <c r="H43" i="57"/>
  <c r="L41" i="57"/>
  <c r="H41" i="57"/>
  <c r="L40" i="57"/>
  <c r="H40" i="57"/>
  <c r="L39" i="57"/>
  <c r="H39" i="57"/>
  <c r="L38" i="57"/>
  <c r="H38" i="57"/>
  <c r="L37" i="57"/>
  <c r="H37" i="57"/>
  <c r="L36" i="57"/>
  <c r="H36" i="57"/>
  <c r="L34" i="57"/>
  <c r="H34" i="57"/>
  <c r="L33" i="57"/>
  <c r="H33" i="57"/>
  <c r="L32" i="57"/>
  <c r="H32" i="57"/>
  <c r="L31" i="57"/>
  <c r="H31" i="57"/>
  <c r="L30" i="57"/>
  <c r="AB29" i="57"/>
  <c r="N29" i="57"/>
  <c r="L29" i="57"/>
  <c r="J29" i="57"/>
  <c r="H29" i="57"/>
  <c r="AB28" i="57"/>
  <c r="N28" i="57"/>
  <c r="L28" i="57"/>
  <c r="J28" i="57"/>
  <c r="H28" i="57"/>
  <c r="AB27" i="57"/>
  <c r="N27" i="57"/>
  <c r="L27" i="57"/>
  <c r="J27" i="57"/>
  <c r="H27" i="57"/>
  <c r="AB26" i="57"/>
  <c r="N26" i="57"/>
  <c r="L26" i="57"/>
  <c r="J26" i="57"/>
  <c r="H26" i="57"/>
  <c r="AB25" i="57"/>
  <c r="N25" i="57"/>
  <c r="L25" i="57"/>
  <c r="J25" i="57"/>
  <c r="L24" i="57"/>
  <c r="H24" i="57"/>
  <c r="L23" i="57"/>
  <c r="AB22" i="57"/>
  <c r="N22" i="57"/>
  <c r="L22" i="57"/>
  <c r="J22" i="57"/>
  <c r="H22" i="57"/>
  <c r="AT21" i="57"/>
  <c r="AS21" i="57"/>
  <c r="AB21" i="57"/>
  <c r="N21" i="57"/>
  <c r="L21" i="57"/>
  <c r="J21" i="57"/>
  <c r="N20" i="57"/>
  <c r="L20" i="57"/>
  <c r="J20" i="57"/>
  <c r="AT19" i="57"/>
  <c r="AL19" i="57"/>
  <c r="L19" i="57"/>
  <c r="AT18" i="57"/>
  <c r="AL18" i="57"/>
  <c r="L18" i="57"/>
  <c r="W17" i="57"/>
  <c r="U17" i="57"/>
  <c r="S17" i="57"/>
  <c r="Q17" i="57"/>
  <c r="O17" i="57"/>
  <c r="B17" i="57"/>
  <c r="AJ17" i="57"/>
  <c r="L16" i="57"/>
  <c r="AT15" i="57"/>
  <c r="AL15" i="57"/>
  <c r="L15" i="57"/>
  <c r="AT14" i="57"/>
  <c r="AL14" i="57"/>
  <c r="L14" i="57"/>
  <c r="AT13" i="57"/>
  <c r="AL13" i="57"/>
  <c r="L13" i="57"/>
  <c r="AT12" i="57"/>
  <c r="AL12" i="57"/>
  <c r="L12" i="57"/>
  <c r="AT11" i="57"/>
  <c r="AL11" i="57"/>
  <c r="L11" i="57"/>
  <c r="W10" i="57"/>
  <c r="W58" i="57"/>
  <c r="X9" i="57"/>
  <c r="BA9" i="57"/>
  <c r="U10" i="57"/>
  <c r="U58" i="57"/>
  <c r="S10" i="57"/>
  <c r="S58" i="57"/>
  <c r="Q10" i="57"/>
  <c r="O10" i="57"/>
  <c r="O58" i="57"/>
  <c r="P9" i="57"/>
  <c r="AU9" i="57"/>
  <c r="B10" i="57"/>
  <c r="AJ10" i="57"/>
  <c r="AT9" i="57"/>
  <c r="AL9" i="57"/>
  <c r="V9" i="57"/>
  <c r="AZ9" i="57"/>
  <c r="T9" i="57"/>
  <c r="AY9" i="57"/>
  <c r="L9" i="57"/>
  <c r="AE61" i="56"/>
  <c r="AF34" i="56" s="1"/>
  <c r="AC61" i="56"/>
  <c r="AD51" i="56" s="1"/>
  <c r="AA61" i="56"/>
  <c r="AB13" i="56" s="1"/>
  <c r="BP13" i="56" s="1"/>
  <c r="Y61" i="56"/>
  <c r="W61" i="56"/>
  <c r="X17" i="56" s="1"/>
  <c r="U61" i="56"/>
  <c r="V36" i="56" s="1"/>
  <c r="V39" i="56"/>
  <c r="S61" i="56"/>
  <c r="T17" i="56" s="1"/>
  <c r="Q61" i="56"/>
  <c r="R25" i="56" s="1"/>
  <c r="O61" i="56"/>
  <c r="M61" i="56"/>
  <c r="N47" i="56" s="1"/>
  <c r="K61" i="56"/>
  <c r="L17" i="56" s="1"/>
  <c r="G61" i="56"/>
  <c r="H40" i="56" s="1"/>
  <c r="D61" i="56"/>
  <c r="B61" i="56"/>
  <c r="J51" i="56"/>
  <c r="R50" i="56"/>
  <c r="J50" i="56"/>
  <c r="C50" i="56"/>
  <c r="AZ50" i="56"/>
  <c r="AD49" i="56"/>
  <c r="J49" i="56"/>
  <c r="J48" i="56"/>
  <c r="AD47" i="56"/>
  <c r="J47" i="56"/>
  <c r="C47" i="56"/>
  <c r="AZ47" i="56" s="1"/>
  <c r="J46" i="56"/>
  <c r="AD45" i="56"/>
  <c r="J45" i="56"/>
  <c r="AD44" i="56"/>
  <c r="J44" i="56"/>
  <c r="C44" i="56"/>
  <c r="AZ44" i="56" s="1"/>
  <c r="R43" i="56"/>
  <c r="C43" i="56"/>
  <c r="AZ43" i="56" s="1"/>
  <c r="R42" i="56"/>
  <c r="J42" i="56"/>
  <c r="J41" i="56"/>
  <c r="N40" i="56"/>
  <c r="J40" i="56"/>
  <c r="C40" i="56"/>
  <c r="AZ40" i="56" s="1"/>
  <c r="AD39" i="56"/>
  <c r="R39" i="56"/>
  <c r="N39" i="56"/>
  <c r="J39" i="56"/>
  <c r="AD38" i="56"/>
  <c r="N37" i="56"/>
  <c r="J37" i="56"/>
  <c r="C37" i="56"/>
  <c r="AZ37" i="56" s="1"/>
  <c r="AD36" i="56"/>
  <c r="AB36" i="56"/>
  <c r="N36" i="56"/>
  <c r="J36" i="56"/>
  <c r="C36" i="56"/>
  <c r="AZ36" i="56" s="1"/>
  <c r="J35" i="56"/>
  <c r="J34" i="56"/>
  <c r="AD33" i="56"/>
  <c r="J33" i="56"/>
  <c r="C33" i="56"/>
  <c r="AZ33" i="56" s="1"/>
  <c r="R32" i="56"/>
  <c r="J32" i="56"/>
  <c r="AB31" i="56"/>
  <c r="V31" i="56"/>
  <c r="AF30" i="56"/>
  <c r="N30" i="56"/>
  <c r="J30" i="56"/>
  <c r="C30" i="56"/>
  <c r="AZ30" i="56" s="1"/>
  <c r="AD29" i="56"/>
  <c r="N29" i="56"/>
  <c r="J29" i="56"/>
  <c r="C29" i="56"/>
  <c r="AZ29" i="56" s="1"/>
  <c r="AD28" i="56"/>
  <c r="N28" i="56"/>
  <c r="J28" i="56"/>
  <c r="AD27" i="56"/>
  <c r="N27" i="56"/>
  <c r="J27" i="56"/>
  <c r="C27" i="56"/>
  <c r="AZ27" i="56"/>
  <c r="V26" i="56"/>
  <c r="C26" i="56"/>
  <c r="AZ26" i="56" s="1"/>
  <c r="AD25" i="56"/>
  <c r="V25" i="56"/>
  <c r="N25" i="56"/>
  <c r="C25" i="56"/>
  <c r="AZ25" i="56"/>
  <c r="V24" i="56"/>
  <c r="N24" i="56"/>
  <c r="J24" i="56"/>
  <c r="C24" i="56"/>
  <c r="AZ24" i="56" s="1"/>
  <c r="AD23" i="56"/>
  <c r="N23" i="56"/>
  <c r="J23" i="56"/>
  <c r="C23" i="56"/>
  <c r="AZ23" i="56" s="1"/>
  <c r="AD22" i="56"/>
  <c r="Z22" i="56"/>
  <c r="J22" i="56"/>
  <c r="C22" i="56"/>
  <c r="AZ22" i="56" s="1"/>
  <c r="R21" i="56"/>
  <c r="J21" i="56"/>
  <c r="C21" i="56"/>
  <c r="AZ21" i="56" s="1"/>
  <c r="V20" i="56"/>
  <c r="C20" i="56"/>
  <c r="AZ20" i="56" s="1"/>
  <c r="V19" i="56"/>
  <c r="J19" i="56"/>
  <c r="AD18" i="56"/>
  <c r="AB18" i="56"/>
  <c r="T18" i="56"/>
  <c r="N18" i="56"/>
  <c r="L18" i="56"/>
  <c r="C18" i="56"/>
  <c r="AZ18" i="56" s="1"/>
  <c r="AB17" i="56"/>
  <c r="Z17" i="56"/>
  <c r="J17" i="56"/>
  <c r="AD16" i="56"/>
  <c r="N16" i="56"/>
  <c r="AD15" i="56"/>
  <c r="V15" i="56"/>
  <c r="N15" i="56"/>
  <c r="C15" i="56"/>
  <c r="AZ15" i="56"/>
  <c r="BA14" i="56"/>
  <c r="V14" i="56"/>
  <c r="BL14" i="56" s="1"/>
  <c r="N14" i="56"/>
  <c r="C14" i="56"/>
  <c r="AZ14" i="56" s="1"/>
  <c r="BA13" i="56"/>
  <c r="AD13" i="56"/>
  <c r="BQ13" i="56" s="1"/>
  <c r="V13" i="56"/>
  <c r="BL13" i="56" s="1"/>
  <c r="T13" i="56"/>
  <c r="BJ13" i="56"/>
  <c r="R13" i="56"/>
  <c r="BI13" i="56" s="1"/>
  <c r="N13" i="56"/>
  <c r="C13" i="56"/>
  <c r="AZ13" i="56" s="1"/>
  <c r="BA12" i="56"/>
  <c r="C12" i="56"/>
  <c r="AZ12" i="56" s="1"/>
  <c r="BA11" i="56"/>
  <c r="V11" i="56"/>
  <c r="BL11" i="56"/>
  <c r="C11" i="56"/>
  <c r="AZ11" i="56"/>
  <c r="BA10" i="56"/>
  <c r="V10" i="56"/>
  <c r="BL10" i="56" s="1"/>
  <c r="C10" i="56"/>
  <c r="AZ10" i="56"/>
  <c r="BA9" i="56"/>
  <c r="Z9" i="56"/>
  <c r="BO9" i="56" s="1"/>
  <c r="N9" i="56"/>
  <c r="C9" i="56"/>
  <c r="AZ9" i="56"/>
  <c r="BA8" i="56"/>
  <c r="AD8" i="56"/>
  <c r="BQ8" i="56"/>
  <c r="N8" i="56"/>
  <c r="H8" i="56"/>
  <c r="C8" i="56"/>
  <c r="AZ8" i="56"/>
  <c r="BA7" i="56"/>
  <c r="AD7" i="56"/>
  <c r="BQ7" i="56" s="1"/>
  <c r="V7" i="56"/>
  <c r="N7" i="56"/>
  <c r="C7" i="56"/>
  <c r="AZ7" i="56"/>
  <c r="AD57" i="54"/>
  <c r="AA58" i="54"/>
  <c r="AH48" i="53"/>
  <c r="AH49" i="53"/>
  <c r="AH50" i="53"/>
  <c r="AH51" i="53"/>
  <c r="AH52" i="53"/>
  <c r="AH34" i="53"/>
  <c r="AH35" i="53"/>
  <c r="AH36" i="53"/>
  <c r="AH37" i="53"/>
  <c r="AH38" i="53"/>
  <c r="AH39" i="53"/>
  <c r="AH40" i="53"/>
  <c r="AH41" i="53"/>
  <c r="AH42" i="53"/>
  <c r="AH43" i="53"/>
  <c r="AH44" i="53"/>
  <c r="AH45" i="53"/>
  <c r="AH46" i="53"/>
  <c r="AH47" i="53"/>
  <c r="AH20" i="53"/>
  <c r="AH21" i="53"/>
  <c r="AH22" i="53"/>
  <c r="AH23" i="53"/>
  <c r="AH24" i="53"/>
  <c r="AH25" i="53"/>
  <c r="AH26" i="53"/>
  <c r="AH27" i="53"/>
  <c r="AH28" i="53"/>
  <c r="AH29" i="53"/>
  <c r="AH30" i="53"/>
  <c r="AH31" i="53"/>
  <c r="AH32" i="53"/>
  <c r="AH33" i="53"/>
  <c r="AH8" i="53"/>
  <c r="AH9" i="53"/>
  <c r="AH10" i="53"/>
  <c r="AH11" i="53"/>
  <c r="AH12" i="53"/>
  <c r="AH13" i="53"/>
  <c r="AH14" i="53"/>
  <c r="AH15" i="53"/>
  <c r="AH16" i="53"/>
  <c r="AH17" i="53"/>
  <c r="AH18" i="53"/>
  <c r="AH19" i="53"/>
  <c r="AH57" i="53"/>
  <c r="AH56" i="53"/>
  <c r="AD61" i="54"/>
  <c r="AD60" i="54"/>
  <c r="AD11" i="54"/>
  <c r="AD12" i="54"/>
  <c r="AD13" i="54"/>
  <c r="AD14" i="54"/>
  <c r="AD15" i="54"/>
  <c r="AD16" i="54"/>
  <c r="AD9" i="54"/>
  <c r="Y58" i="54"/>
  <c r="AB10" i="54"/>
  <c r="AB11" i="54"/>
  <c r="AB12" i="54"/>
  <c r="AB13" i="54"/>
  <c r="AB14" i="54"/>
  <c r="AB15" i="54"/>
  <c r="AB16" i="54"/>
  <c r="AB17" i="54"/>
  <c r="AB18" i="54"/>
  <c r="AB19" i="54"/>
  <c r="AB20" i="54"/>
  <c r="AB21" i="54"/>
  <c r="AB22" i="54"/>
  <c r="AB23" i="54"/>
  <c r="AB24" i="54"/>
  <c r="AB25" i="54"/>
  <c r="AB26" i="54"/>
  <c r="AB27" i="54"/>
  <c r="AB28" i="54"/>
  <c r="AB29" i="54"/>
  <c r="AB30" i="54"/>
  <c r="AB31" i="54"/>
  <c r="AB32" i="54"/>
  <c r="AB33" i="54"/>
  <c r="AB34" i="54"/>
  <c r="AB35" i="54"/>
  <c r="AB36" i="54"/>
  <c r="AB37" i="54"/>
  <c r="AB38" i="54"/>
  <c r="AB39" i="54"/>
  <c r="AB40" i="54"/>
  <c r="AB41" i="54"/>
  <c r="AB42" i="54"/>
  <c r="AB43" i="54"/>
  <c r="AB44" i="54"/>
  <c r="AB45" i="54"/>
  <c r="AB46" i="54"/>
  <c r="AB47" i="54"/>
  <c r="AB48" i="54"/>
  <c r="AB49" i="54"/>
  <c r="AB50" i="54"/>
  <c r="AB51" i="54"/>
  <c r="AB52" i="54"/>
  <c r="AB53" i="54"/>
  <c r="AB54" i="54"/>
  <c r="AB55" i="54"/>
  <c r="AB56" i="54"/>
  <c r="AB57" i="54"/>
  <c r="AB9" i="54"/>
  <c r="M58" i="54"/>
  <c r="K58" i="54"/>
  <c r="L56" i="54"/>
  <c r="I58" i="54"/>
  <c r="E58" i="54"/>
  <c r="F56" i="54"/>
  <c r="N57" i="54"/>
  <c r="AM21" i="54"/>
  <c r="L57" i="54"/>
  <c r="J57" i="54"/>
  <c r="F57" i="54"/>
  <c r="AD56" i="54"/>
  <c r="J56" i="54"/>
  <c r="H56" i="54"/>
  <c r="AD55" i="54"/>
  <c r="J55" i="54"/>
  <c r="H55" i="54"/>
  <c r="F55" i="54"/>
  <c r="AD54" i="54"/>
  <c r="J54" i="54"/>
  <c r="H54" i="54"/>
  <c r="F54" i="54"/>
  <c r="AD53" i="54"/>
  <c r="J53" i="54"/>
  <c r="H53" i="54"/>
  <c r="F53" i="54"/>
  <c r="AD52" i="54"/>
  <c r="N52" i="54"/>
  <c r="J52" i="54"/>
  <c r="H52" i="54"/>
  <c r="F52" i="54"/>
  <c r="AD51" i="54"/>
  <c r="L51" i="54"/>
  <c r="J51" i="54"/>
  <c r="H51" i="54"/>
  <c r="F51" i="54"/>
  <c r="AD50" i="54"/>
  <c r="L50" i="54"/>
  <c r="J50" i="54"/>
  <c r="H50" i="54"/>
  <c r="F50" i="54"/>
  <c r="AD49" i="54"/>
  <c r="L49" i="54"/>
  <c r="J49" i="54"/>
  <c r="H49" i="54"/>
  <c r="F49" i="54"/>
  <c r="AD48" i="54"/>
  <c r="L48" i="54"/>
  <c r="J48" i="54"/>
  <c r="H48" i="54"/>
  <c r="F48" i="54"/>
  <c r="AD47" i="54"/>
  <c r="AD46" i="54"/>
  <c r="L46" i="54"/>
  <c r="J46" i="54"/>
  <c r="H46" i="54"/>
  <c r="F46" i="54"/>
  <c r="AD45" i="54"/>
  <c r="L45" i="54"/>
  <c r="J45" i="54"/>
  <c r="H45" i="54"/>
  <c r="F45" i="54"/>
  <c r="AD44" i="54"/>
  <c r="L44" i="54"/>
  <c r="J44" i="54"/>
  <c r="H44" i="54"/>
  <c r="F44" i="54"/>
  <c r="AD43" i="54"/>
  <c r="L43" i="54"/>
  <c r="J43" i="54"/>
  <c r="H43" i="54"/>
  <c r="F43" i="54"/>
  <c r="AD42" i="54"/>
  <c r="AD41" i="54"/>
  <c r="L41" i="54"/>
  <c r="J41" i="54"/>
  <c r="H41" i="54"/>
  <c r="F41" i="54"/>
  <c r="AD40" i="54"/>
  <c r="L40" i="54"/>
  <c r="J40" i="54"/>
  <c r="H40" i="54"/>
  <c r="F40" i="54"/>
  <c r="AD39" i="54"/>
  <c r="L39" i="54"/>
  <c r="J39" i="54"/>
  <c r="H39" i="54"/>
  <c r="F39" i="54"/>
  <c r="AD38" i="54"/>
  <c r="L38" i="54"/>
  <c r="J38" i="54"/>
  <c r="H38" i="54"/>
  <c r="F38" i="54"/>
  <c r="AD37" i="54"/>
  <c r="L37" i="54"/>
  <c r="J37" i="54"/>
  <c r="H37" i="54"/>
  <c r="F37" i="54"/>
  <c r="AD36" i="54"/>
  <c r="L36" i="54"/>
  <c r="J36" i="54"/>
  <c r="H36" i="54"/>
  <c r="F36" i="54"/>
  <c r="AD35" i="54"/>
  <c r="AD34" i="54"/>
  <c r="L34" i="54"/>
  <c r="J34" i="54"/>
  <c r="H34" i="54"/>
  <c r="F34" i="54"/>
  <c r="AD33" i="54"/>
  <c r="L33" i="54"/>
  <c r="J33" i="54"/>
  <c r="H33" i="54"/>
  <c r="F33" i="54"/>
  <c r="AD32" i="54"/>
  <c r="L32" i="54"/>
  <c r="J32" i="54"/>
  <c r="H32" i="54"/>
  <c r="F32" i="54"/>
  <c r="AD31" i="54"/>
  <c r="L31" i="54"/>
  <c r="J31" i="54"/>
  <c r="H31" i="54"/>
  <c r="F31" i="54"/>
  <c r="AD30" i="54"/>
  <c r="L30" i="54"/>
  <c r="J30" i="54"/>
  <c r="F30" i="54"/>
  <c r="AD29" i="54"/>
  <c r="L29" i="54"/>
  <c r="J29" i="54"/>
  <c r="H29" i="54"/>
  <c r="F29" i="54"/>
  <c r="AD28" i="54"/>
  <c r="L28" i="54"/>
  <c r="J28" i="54"/>
  <c r="H28" i="54"/>
  <c r="F28" i="54"/>
  <c r="AD27" i="54"/>
  <c r="L27" i="54"/>
  <c r="J27" i="54"/>
  <c r="H27" i="54"/>
  <c r="F27" i="54"/>
  <c r="AD26" i="54"/>
  <c r="L26" i="54"/>
  <c r="J26" i="54"/>
  <c r="H26" i="54"/>
  <c r="F26" i="54"/>
  <c r="AD25" i="54"/>
  <c r="L25" i="54"/>
  <c r="J25" i="54"/>
  <c r="F25" i="54"/>
  <c r="AD24" i="54"/>
  <c r="L24" i="54"/>
  <c r="J24" i="54"/>
  <c r="H24" i="54"/>
  <c r="F24" i="54"/>
  <c r="AD23" i="54"/>
  <c r="L23" i="54"/>
  <c r="J23" i="54"/>
  <c r="F23" i="54"/>
  <c r="AD22" i="54"/>
  <c r="L22" i="54"/>
  <c r="J22" i="54"/>
  <c r="H22" i="54"/>
  <c r="F22" i="54"/>
  <c r="AN21" i="54"/>
  <c r="AD21" i="54"/>
  <c r="L21" i="54"/>
  <c r="J21" i="54"/>
  <c r="F21" i="54"/>
  <c r="AD20" i="54"/>
  <c r="L20" i="54"/>
  <c r="J20" i="54"/>
  <c r="F20" i="54"/>
  <c r="AN19" i="54"/>
  <c r="AF19" i="54"/>
  <c r="AD19" i="54"/>
  <c r="N19" i="54"/>
  <c r="AM19" i="54"/>
  <c r="L19" i="54"/>
  <c r="J19" i="54"/>
  <c r="F19" i="54"/>
  <c r="AN18" i="54"/>
  <c r="AF18" i="54"/>
  <c r="AD18" i="54"/>
  <c r="L18" i="54"/>
  <c r="J18" i="54"/>
  <c r="F18" i="54"/>
  <c r="W17" i="54"/>
  <c r="U17" i="54"/>
  <c r="S17" i="54"/>
  <c r="Q17" i="54"/>
  <c r="O17" i="54"/>
  <c r="B17" i="54"/>
  <c r="AD17" i="54"/>
  <c r="L16" i="54"/>
  <c r="J16" i="54"/>
  <c r="F16" i="54"/>
  <c r="AN15" i="54"/>
  <c r="AF15" i="54"/>
  <c r="L15" i="54"/>
  <c r="J15" i="54"/>
  <c r="F15" i="54"/>
  <c r="AN14" i="54"/>
  <c r="AF14" i="54"/>
  <c r="L14" i="54"/>
  <c r="J14" i="54"/>
  <c r="F14" i="54"/>
  <c r="AN13" i="54"/>
  <c r="AF13" i="54"/>
  <c r="L13" i="54"/>
  <c r="J13" i="54"/>
  <c r="F13" i="54"/>
  <c r="AN12" i="54"/>
  <c r="AF12" i="54"/>
  <c r="L12" i="54"/>
  <c r="J12" i="54"/>
  <c r="F12" i="54"/>
  <c r="AN11" i="54"/>
  <c r="AF11" i="54"/>
  <c r="L11" i="54"/>
  <c r="J11" i="54"/>
  <c r="F11" i="54"/>
  <c r="W10" i="54"/>
  <c r="W58" i="54"/>
  <c r="X9" i="54"/>
  <c r="AU9" i="54"/>
  <c r="U10" i="54"/>
  <c r="U58" i="54"/>
  <c r="V9" i="54"/>
  <c r="AT9" i="54"/>
  <c r="S10" i="54"/>
  <c r="S58" i="54"/>
  <c r="T9" i="54"/>
  <c r="AS9" i="54"/>
  <c r="Q10" i="54"/>
  <c r="Q58" i="54"/>
  <c r="R9" i="54"/>
  <c r="AQ9" i="54"/>
  <c r="O10" i="54"/>
  <c r="O58" i="54"/>
  <c r="P9" i="54"/>
  <c r="AO9" i="54"/>
  <c r="B10" i="54"/>
  <c r="AD10" i="54"/>
  <c r="AN9" i="54"/>
  <c r="AF9" i="54"/>
  <c r="L9" i="54"/>
  <c r="J9" i="54"/>
  <c r="F9" i="54"/>
  <c r="AH53" i="53"/>
  <c r="AH7" i="53"/>
  <c r="AE54" i="53"/>
  <c r="AF54" i="53"/>
  <c r="AC54" i="53"/>
  <c r="AA54" i="53"/>
  <c r="AB53" i="53"/>
  <c r="Y54" i="53"/>
  <c r="W54" i="53"/>
  <c r="X53" i="53"/>
  <c r="U54" i="53"/>
  <c r="S54" i="53"/>
  <c r="T53" i="53"/>
  <c r="Q54" i="53"/>
  <c r="O54" i="53"/>
  <c r="P53" i="53"/>
  <c r="M54" i="53"/>
  <c r="K54" i="53"/>
  <c r="L53" i="53"/>
  <c r="G54" i="53"/>
  <c r="H52" i="53"/>
  <c r="D54" i="53"/>
  <c r="E53" i="53"/>
  <c r="B54" i="53"/>
  <c r="Z53" i="53"/>
  <c r="R53" i="53"/>
  <c r="AR16" i="53"/>
  <c r="H53" i="53"/>
  <c r="AB52" i="53"/>
  <c r="Z52" i="53"/>
  <c r="X52" i="53"/>
  <c r="T52" i="53"/>
  <c r="R52" i="53"/>
  <c r="P52" i="53"/>
  <c r="L52" i="53"/>
  <c r="J52" i="53"/>
  <c r="AB51" i="53"/>
  <c r="Z51" i="53"/>
  <c r="X51" i="53"/>
  <c r="T51" i="53"/>
  <c r="R51" i="53"/>
  <c r="P51" i="53"/>
  <c r="L51" i="53"/>
  <c r="J51" i="53"/>
  <c r="H51" i="53"/>
  <c r="AB50" i="53"/>
  <c r="Z50" i="53"/>
  <c r="X50" i="53"/>
  <c r="T50" i="53"/>
  <c r="R50" i="53"/>
  <c r="P50" i="53"/>
  <c r="L50" i="53"/>
  <c r="J50" i="53"/>
  <c r="H50" i="53"/>
  <c r="AB49" i="53"/>
  <c r="Z49" i="53"/>
  <c r="X49" i="53"/>
  <c r="T49" i="53"/>
  <c r="R49" i="53"/>
  <c r="P49" i="53"/>
  <c r="L49" i="53"/>
  <c r="J49" i="53"/>
  <c r="H49" i="53"/>
  <c r="E49" i="53"/>
  <c r="C49" i="53"/>
  <c r="AB48" i="53"/>
  <c r="Z48" i="53"/>
  <c r="X48" i="53"/>
  <c r="T48" i="53"/>
  <c r="R48" i="53"/>
  <c r="P48" i="53"/>
  <c r="L48" i="53"/>
  <c r="J48" i="53"/>
  <c r="H48" i="53"/>
  <c r="E48" i="53"/>
  <c r="AB47" i="53"/>
  <c r="Z47" i="53"/>
  <c r="X47" i="53"/>
  <c r="T47" i="53"/>
  <c r="R47" i="53"/>
  <c r="P47" i="53"/>
  <c r="L47" i="53"/>
  <c r="J47" i="53"/>
  <c r="H47" i="53"/>
  <c r="E47" i="53"/>
  <c r="AB46" i="53"/>
  <c r="Z46" i="53"/>
  <c r="X46" i="53"/>
  <c r="T46" i="53"/>
  <c r="R46" i="53"/>
  <c r="P46" i="53"/>
  <c r="L46" i="53"/>
  <c r="J46" i="53"/>
  <c r="H46" i="53"/>
  <c r="E46" i="53"/>
  <c r="AB45" i="53"/>
  <c r="Z45" i="53"/>
  <c r="X45" i="53"/>
  <c r="T45" i="53"/>
  <c r="R45" i="53"/>
  <c r="P45" i="53"/>
  <c r="L45" i="53"/>
  <c r="J45" i="53"/>
  <c r="H45" i="53"/>
  <c r="E45" i="53"/>
  <c r="AB44" i="53"/>
  <c r="Z44" i="53"/>
  <c r="X44" i="53"/>
  <c r="T44" i="53"/>
  <c r="R44" i="53"/>
  <c r="P44" i="53"/>
  <c r="L44" i="53"/>
  <c r="J44" i="53"/>
  <c r="H44" i="53"/>
  <c r="E44" i="53"/>
  <c r="AB43" i="53"/>
  <c r="Z43" i="53"/>
  <c r="X43" i="53"/>
  <c r="T43" i="53"/>
  <c r="R43" i="53"/>
  <c r="P43" i="53"/>
  <c r="E43" i="53"/>
  <c r="C43" i="53"/>
  <c r="AB42" i="53"/>
  <c r="Z42" i="53"/>
  <c r="X42" i="53"/>
  <c r="T42" i="53"/>
  <c r="R42" i="53"/>
  <c r="P42" i="53"/>
  <c r="L42" i="53"/>
  <c r="J42" i="53"/>
  <c r="H42" i="53"/>
  <c r="E42" i="53"/>
  <c r="AB41" i="53"/>
  <c r="Z41" i="53"/>
  <c r="X41" i="53"/>
  <c r="T41" i="53"/>
  <c r="R41" i="53"/>
  <c r="P41" i="53"/>
  <c r="L41" i="53"/>
  <c r="J41" i="53"/>
  <c r="H41" i="53"/>
  <c r="E41" i="53"/>
  <c r="AB40" i="53"/>
  <c r="Z40" i="53"/>
  <c r="X40" i="53"/>
  <c r="T40" i="53"/>
  <c r="R40" i="53"/>
  <c r="P40" i="53"/>
  <c r="L40" i="53"/>
  <c r="J40" i="53"/>
  <c r="H40" i="53"/>
  <c r="E40" i="53"/>
  <c r="AB39" i="53"/>
  <c r="Z39" i="53"/>
  <c r="X39" i="53"/>
  <c r="T39" i="53"/>
  <c r="R39" i="53"/>
  <c r="P39" i="53"/>
  <c r="L39" i="53"/>
  <c r="J39" i="53"/>
  <c r="H39" i="53"/>
  <c r="E39" i="53"/>
  <c r="AB38" i="53"/>
  <c r="Z38" i="53"/>
  <c r="X38" i="53"/>
  <c r="T38" i="53"/>
  <c r="R38" i="53"/>
  <c r="P38" i="53"/>
  <c r="AB37" i="53"/>
  <c r="Z37" i="53"/>
  <c r="X37" i="53"/>
  <c r="T37" i="53"/>
  <c r="R37" i="53"/>
  <c r="P37" i="53"/>
  <c r="L37" i="53"/>
  <c r="J37" i="53"/>
  <c r="H37" i="53"/>
  <c r="E37" i="53"/>
  <c r="AB36" i="53"/>
  <c r="Z36" i="53"/>
  <c r="X36" i="53"/>
  <c r="T36" i="53"/>
  <c r="R36" i="53"/>
  <c r="P36" i="53"/>
  <c r="L36" i="53"/>
  <c r="J36" i="53"/>
  <c r="H36" i="53"/>
  <c r="E36" i="53"/>
  <c r="AB35" i="53"/>
  <c r="Z35" i="53"/>
  <c r="X35" i="53"/>
  <c r="T35" i="53"/>
  <c r="R35" i="53"/>
  <c r="P35" i="53"/>
  <c r="L35" i="53"/>
  <c r="J35" i="53"/>
  <c r="H35" i="53"/>
  <c r="E35" i="53"/>
  <c r="AB34" i="53"/>
  <c r="Z34" i="53"/>
  <c r="X34" i="53"/>
  <c r="T34" i="53"/>
  <c r="R34" i="53"/>
  <c r="P34" i="53"/>
  <c r="L34" i="53"/>
  <c r="J34" i="53"/>
  <c r="H34" i="53"/>
  <c r="E34" i="53"/>
  <c r="AB33" i="53"/>
  <c r="Z33" i="53"/>
  <c r="X33" i="53"/>
  <c r="T33" i="53"/>
  <c r="R33" i="53"/>
  <c r="P33" i="53"/>
  <c r="L33" i="53"/>
  <c r="J33" i="53"/>
  <c r="H33" i="53"/>
  <c r="E33" i="53"/>
  <c r="AB32" i="53"/>
  <c r="Z32" i="53"/>
  <c r="X32" i="53"/>
  <c r="T32" i="53"/>
  <c r="R32" i="53"/>
  <c r="P32" i="53"/>
  <c r="L32" i="53"/>
  <c r="J32" i="53"/>
  <c r="H32" i="53"/>
  <c r="E32" i="53"/>
  <c r="AB31" i="53"/>
  <c r="Z31" i="53"/>
  <c r="X31" i="53"/>
  <c r="T31" i="53"/>
  <c r="R31" i="53"/>
  <c r="P31" i="53"/>
  <c r="E31" i="53"/>
  <c r="AB30" i="53"/>
  <c r="Z30" i="53"/>
  <c r="X30" i="53"/>
  <c r="T30" i="53"/>
  <c r="R30" i="53"/>
  <c r="P30" i="53"/>
  <c r="L30" i="53"/>
  <c r="J30" i="53"/>
  <c r="H30" i="53"/>
  <c r="E30" i="53"/>
  <c r="AB29" i="53"/>
  <c r="Z29" i="53"/>
  <c r="X29" i="53"/>
  <c r="T29" i="53"/>
  <c r="R29" i="53"/>
  <c r="P29" i="53"/>
  <c r="L29" i="53"/>
  <c r="J29" i="53"/>
  <c r="H29" i="53"/>
  <c r="E29" i="53"/>
  <c r="AD28" i="53"/>
  <c r="AB28" i="53"/>
  <c r="Z28" i="53"/>
  <c r="X28" i="53"/>
  <c r="V28" i="53"/>
  <c r="T28" i="53"/>
  <c r="R28" i="53"/>
  <c r="P28" i="53"/>
  <c r="N28" i="53"/>
  <c r="L28" i="53"/>
  <c r="J28" i="53"/>
  <c r="H28" i="53"/>
  <c r="E28" i="53"/>
  <c r="AB27" i="53"/>
  <c r="Z27" i="53"/>
  <c r="X27" i="53"/>
  <c r="T27" i="53"/>
  <c r="R27" i="53"/>
  <c r="P27" i="53"/>
  <c r="L27" i="53"/>
  <c r="J27" i="53"/>
  <c r="H27" i="53"/>
  <c r="E27" i="53"/>
  <c r="AB26" i="53"/>
  <c r="Z26" i="53"/>
  <c r="X26" i="53"/>
  <c r="T26" i="53"/>
  <c r="R26" i="53"/>
  <c r="P26" i="53"/>
  <c r="L26" i="53"/>
  <c r="H26" i="53"/>
  <c r="E26" i="53"/>
  <c r="AB25" i="53"/>
  <c r="Z25" i="53"/>
  <c r="X25" i="53"/>
  <c r="T25" i="53"/>
  <c r="R25" i="53"/>
  <c r="P25" i="53"/>
  <c r="L25" i="53"/>
  <c r="H25" i="53"/>
  <c r="E25" i="53"/>
  <c r="AB24" i="53"/>
  <c r="Z24" i="53"/>
  <c r="X24" i="53"/>
  <c r="T24" i="53"/>
  <c r="R24" i="53"/>
  <c r="P24" i="53"/>
  <c r="L24" i="53"/>
  <c r="J24" i="53"/>
  <c r="H24" i="53"/>
  <c r="E24" i="53"/>
  <c r="AB23" i="53"/>
  <c r="Z23" i="53"/>
  <c r="X23" i="53"/>
  <c r="T23" i="53"/>
  <c r="R23" i="53"/>
  <c r="P23" i="53"/>
  <c r="L23" i="53"/>
  <c r="J23" i="53"/>
  <c r="H23" i="53"/>
  <c r="E23" i="53"/>
  <c r="AB22" i="53"/>
  <c r="Z22" i="53"/>
  <c r="X22" i="53"/>
  <c r="T22" i="53"/>
  <c r="R22" i="53"/>
  <c r="P22" i="53"/>
  <c r="L22" i="53"/>
  <c r="J22" i="53"/>
  <c r="H22" i="53"/>
  <c r="E22" i="53"/>
  <c r="AB21" i="53"/>
  <c r="Z21" i="53"/>
  <c r="X21" i="53"/>
  <c r="T21" i="53"/>
  <c r="R21" i="53"/>
  <c r="P21" i="53"/>
  <c r="L21" i="53"/>
  <c r="J21" i="53"/>
  <c r="H21" i="53"/>
  <c r="E21" i="53"/>
  <c r="AB20" i="53"/>
  <c r="Z20" i="53"/>
  <c r="X20" i="53"/>
  <c r="T20" i="53"/>
  <c r="R20" i="53"/>
  <c r="P20" i="53"/>
  <c r="L20" i="53"/>
  <c r="H20" i="53"/>
  <c r="E20" i="53"/>
  <c r="AB19" i="53"/>
  <c r="Z19" i="53"/>
  <c r="X19" i="53"/>
  <c r="T19" i="53"/>
  <c r="R19" i="53"/>
  <c r="P19" i="53"/>
  <c r="L19" i="53"/>
  <c r="J19" i="53"/>
  <c r="H19" i="53"/>
  <c r="E19" i="53"/>
  <c r="AB18" i="53"/>
  <c r="Z18" i="53"/>
  <c r="X18" i="53"/>
  <c r="T18" i="53"/>
  <c r="R18" i="53"/>
  <c r="P18" i="53"/>
  <c r="L18" i="53"/>
  <c r="H18" i="53"/>
  <c r="E18" i="53"/>
  <c r="AB17" i="53"/>
  <c r="Z17" i="53"/>
  <c r="X17" i="53"/>
  <c r="T17" i="53"/>
  <c r="R17" i="53"/>
  <c r="P17" i="53"/>
  <c r="L17" i="53"/>
  <c r="J17" i="53"/>
  <c r="H17" i="53"/>
  <c r="E17" i="53"/>
  <c r="AX16" i="53"/>
  <c r="AD16" i="53"/>
  <c r="AB16" i="53"/>
  <c r="Z16" i="53"/>
  <c r="X16" i="53"/>
  <c r="V16" i="53"/>
  <c r="T16" i="53"/>
  <c r="R16" i="53"/>
  <c r="P16" i="53"/>
  <c r="N16" i="53"/>
  <c r="L16" i="53"/>
  <c r="H16" i="53"/>
  <c r="E16" i="53"/>
  <c r="C16" i="53"/>
  <c r="AB15" i="53"/>
  <c r="Z15" i="53"/>
  <c r="X15" i="53"/>
  <c r="T15" i="53"/>
  <c r="R15" i="53"/>
  <c r="P15" i="53"/>
  <c r="L15" i="53"/>
  <c r="H15" i="53"/>
  <c r="E15" i="53"/>
  <c r="AJ14" i="53"/>
  <c r="AB14" i="53"/>
  <c r="AY14" i="53"/>
  <c r="Z14" i="53"/>
  <c r="AX14" i="53"/>
  <c r="X14" i="53"/>
  <c r="AW14" i="53"/>
  <c r="T14" i="53"/>
  <c r="AS14" i="53"/>
  <c r="R14" i="53"/>
  <c r="AR14" i="53"/>
  <c r="P14" i="53"/>
  <c r="AQ14" i="53"/>
  <c r="L14" i="53"/>
  <c r="H14" i="53"/>
  <c r="E14" i="53"/>
  <c r="AJ13" i="53"/>
  <c r="AB13" i="53"/>
  <c r="AY13" i="53"/>
  <c r="Z13" i="53"/>
  <c r="AX13" i="53"/>
  <c r="X13" i="53"/>
  <c r="AW13" i="53"/>
  <c r="T13" i="53"/>
  <c r="AS13" i="53"/>
  <c r="R13" i="53"/>
  <c r="AR13" i="53"/>
  <c r="P13" i="53"/>
  <c r="AQ13" i="53"/>
  <c r="L13" i="53"/>
  <c r="H13" i="53"/>
  <c r="E13" i="53"/>
  <c r="AJ12" i="53"/>
  <c r="AB12" i="53"/>
  <c r="AY12" i="53"/>
  <c r="Z12" i="53"/>
  <c r="AX12" i="53"/>
  <c r="X12" i="53"/>
  <c r="AW12" i="53"/>
  <c r="T12" i="53"/>
  <c r="AS12" i="53"/>
  <c r="R12" i="53"/>
  <c r="AR12" i="53"/>
  <c r="P12" i="53"/>
  <c r="AQ12" i="53"/>
  <c r="L12" i="53"/>
  <c r="H12" i="53"/>
  <c r="E12" i="53"/>
  <c r="AJ11" i="53"/>
  <c r="AB11" i="53"/>
  <c r="AY11" i="53"/>
  <c r="Z11" i="53"/>
  <c r="AX11" i="53"/>
  <c r="X11" i="53"/>
  <c r="AW11" i="53"/>
  <c r="T11" i="53"/>
  <c r="AS11" i="53"/>
  <c r="R11" i="53"/>
  <c r="AR11" i="53"/>
  <c r="P11" i="53"/>
  <c r="AQ11" i="53"/>
  <c r="L11" i="53"/>
  <c r="H11" i="53"/>
  <c r="E11" i="53"/>
  <c r="AJ10" i="53"/>
  <c r="AB10" i="53"/>
  <c r="AY10" i="53"/>
  <c r="Z10" i="53"/>
  <c r="AX10" i="53"/>
  <c r="X10" i="53"/>
  <c r="AW10" i="53"/>
  <c r="T10" i="53"/>
  <c r="AS10" i="53"/>
  <c r="R10" i="53"/>
  <c r="AR10" i="53"/>
  <c r="P10" i="53"/>
  <c r="AQ10" i="53"/>
  <c r="L10" i="53"/>
  <c r="H10" i="53"/>
  <c r="E10" i="53"/>
  <c r="AJ9" i="53"/>
  <c r="AB9" i="53"/>
  <c r="AY9" i="53"/>
  <c r="Z9" i="53"/>
  <c r="AX9" i="53"/>
  <c r="X9" i="53"/>
  <c r="AW9" i="53"/>
  <c r="T9" i="53"/>
  <c r="AS9" i="53"/>
  <c r="R9" i="53"/>
  <c r="AR9" i="53"/>
  <c r="P9" i="53"/>
  <c r="AQ9" i="53"/>
  <c r="L9" i="53"/>
  <c r="H9" i="53"/>
  <c r="E9" i="53"/>
  <c r="AJ8" i="53"/>
  <c r="AB8" i="53"/>
  <c r="AY8" i="53"/>
  <c r="Z8" i="53"/>
  <c r="AX8" i="53"/>
  <c r="X8" i="53"/>
  <c r="AW8" i="53"/>
  <c r="T8" i="53"/>
  <c r="AS8" i="53"/>
  <c r="R8" i="53"/>
  <c r="AR8" i="53"/>
  <c r="P8" i="53"/>
  <c r="AQ8" i="53"/>
  <c r="L8" i="53"/>
  <c r="H8" i="53"/>
  <c r="E8" i="53"/>
  <c r="AJ7" i="53"/>
  <c r="AB7" i="53"/>
  <c r="Z7" i="53"/>
  <c r="X7" i="53"/>
  <c r="T7" i="53"/>
  <c r="R7" i="53"/>
  <c r="P7" i="53"/>
  <c r="L7" i="53"/>
  <c r="H7" i="53"/>
  <c r="E7" i="53"/>
  <c r="AC54" i="50"/>
  <c r="AF8" i="50"/>
  <c r="AF9" i="50"/>
  <c r="AF10" i="50"/>
  <c r="AF11" i="50"/>
  <c r="AF12" i="50"/>
  <c r="AF13" i="50"/>
  <c r="AF14" i="50"/>
  <c r="AF15" i="50"/>
  <c r="AF16" i="50"/>
  <c r="AF17" i="50"/>
  <c r="AF18" i="50"/>
  <c r="AF19" i="50"/>
  <c r="AF20" i="50"/>
  <c r="AF21" i="50"/>
  <c r="AF22" i="50"/>
  <c r="AF23" i="50"/>
  <c r="AF24" i="50"/>
  <c r="AF25" i="50"/>
  <c r="AF26" i="50"/>
  <c r="AF27" i="50"/>
  <c r="AF28" i="50"/>
  <c r="AF29" i="50"/>
  <c r="AF30" i="50"/>
  <c r="AF31" i="50"/>
  <c r="AF32" i="50"/>
  <c r="AF33" i="50"/>
  <c r="AF34" i="50"/>
  <c r="AF35" i="50"/>
  <c r="AF36" i="50"/>
  <c r="AF37" i="50"/>
  <c r="AF38" i="50"/>
  <c r="AF39" i="50"/>
  <c r="AF40" i="50"/>
  <c r="AF41" i="50"/>
  <c r="AF42" i="50"/>
  <c r="AF43" i="50"/>
  <c r="AF44" i="50"/>
  <c r="AF45" i="50"/>
  <c r="AF46" i="50"/>
  <c r="AF47" i="50"/>
  <c r="AF48" i="50"/>
  <c r="AF49" i="50"/>
  <c r="AF50" i="50"/>
  <c r="AF51" i="50"/>
  <c r="AF52" i="50"/>
  <c r="AF53" i="50"/>
  <c r="AF7" i="50"/>
  <c r="W15" i="52"/>
  <c r="U15" i="52"/>
  <c r="S15" i="52"/>
  <c r="Q15" i="52"/>
  <c r="O15" i="52"/>
  <c r="B15" i="52"/>
  <c r="W8" i="52"/>
  <c r="W56" i="52"/>
  <c r="X54" i="52"/>
  <c r="B8" i="52"/>
  <c r="B56" i="52"/>
  <c r="C54" i="52"/>
  <c r="AC54" i="52"/>
  <c r="U8" i="52"/>
  <c r="U56" i="52"/>
  <c r="S8" i="52"/>
  <c r="Q8" i="52"/>
  <c r="O8" i="52"/>
  <c r="O56" i="52"/>
  <c r="AB59" i="52"/>
  <c r="AB58" i="52"/>
  <c r="M56" i="52"/>
  <c r="N55" i="52"/>
  <c r="AK19" i="52"/>
  <c r="K56" i="52"/>
  <c r="L19" i="52"/>
  <c r="I56" i="52"/>
  <c r="J55" i="52"/>
  <c r="E56" i="52"/>
  <c r="F54" i="52"/>
  <c r="AB55" i="52"/>
  <c r="AB54" i="52"/>
  <c r="H54" i="52"/>
  <c r="AB53" i="52"/>
  <c r="J53" i="52"/>
  <c r="H53" i="52"/>
  <c r="F53" i="52"/>
  <c r="AB52" i="52"/>
  <c r="H52" i="52"/>
  <c r="AB51" i="52"/>
  <c r="J51" i="52"/>
  <c r="H51" i="52"/>
  <c r="F51" i="52"/>
  <c r="AB50" i="52"/>
  <c r="H50" i="52"/>
  <c r="AB49" i="52"/>
  <c r="J49" i="52"/>
  <c r="H49" i="52"/>
  <c r="F49" i="52"/>
  <c r="AB48" i="52"/>
  <c r="J48" i="52"/>
  <c r="H48" i="52"/>
  <c r="AB47" i="52"/>
  <c r="J47" i="52"/>
  <c r="H47" i="52"/>
  <c r="F47" i="52"/>
  <c r="AB46" i="52"/>
  <c r="J46" i="52"/>
  <c r="H46" i="52"/>
  <c r="F46" i="52"/>
  <c r="AB45" i="52"/>
  <c r="AB44" i="52"/>
  <c r="J44" i="52"/>
  <c r="H44" i="52"/>
  <c r="F44" i="52"/>
  <c r="AB43" i="52"/>
  <c r="J43" i="52"/>
  <c r="H43" i="52"/>
  <c r="F43" i="52"/>
  <c r="AB42" i="52"/>
  <c r="J42" i="52"/>
  <c r="H42" i="52"/>
  <c r="F42" i="52"/>
  <c r="AB41" i="52"/>
  <c r="L41" i="52"/>
  <c r="J41" i="52"/>
  <c r="H41" i="52"/>
  <c r="F41" i="52"/>
  <c r="AB40" i="52"/>
  <c r="AB39" i="52"/>
  <c r="J39" i="52"/>
  <c r="H39" i="52"/>
  <c r="F39" i="52"/>
  <c r="AB38" i="52"/>
  <c r="J38" i="52"/>
  <c r="H38" i="52"/>
  <c r="F38" i="52"/>
  <c r="AB37" i="52"/>
  <c r="N37" i="52"/>
  <c r="J37" i="52"/>
  <c r="H37" i="52"/>
  <c r="F37" i="52"/>
  <c r="AB36" i="52"/>
  <c r="J36" i="52"/>
  <c r="H36" i="52"/>
  <c r="F36" i="52"/>
  <c r="AB35" i="52"/>
  <c r="N35" i="52"/>
  <c r="J35" i="52"/>
  <c r="H35" i="52"/>
  <c r="F35" i="52"/>
  <c r="AB34" i="52"/>
  <c r="J34" i="52"/>
  <c r="H34" i="52"/>
  <c r="F34" i="52"/>
  <c r="AB33" i="52"/>
  <c r="N33" i="52"/>
  <c r="AB32" i="52"/>
  <c r="J32" i="52"/>
  <c r="H32" i="52"/>
  <c r="F32" i="52"/>
  <c r="AB31" i="52"/>
  <c r="N31" i="52"/>
  <c r="J31" i="52"/>
  <c r="H31" i="52"/>
  <c r="F31" i="52"/>
  <c r="AB30" i="52"/>
  <c r="J30" i="52"/>
  <c r="H30" i="52"/>
  <c r="F30" i="52"/>
  <c r="AB29" i="52"/>
  <c r="N29" i="52"/>
  <c r="J29" i="52"/>
  <c r="H29" i="52"/>
  <c r="F29" i="52"/>
  <c r="AB28" i="52"/>
  <c r="J28" i="52"/>
  <c r="F28" i="52"/>
  <c r="AB14" i="52"/>
  <c r="N14" i="52"/>
  <c r="L14" i="52"/>
  <c r="J14" i="52"/>
  <c r="F14" i="52"/>
  <c r="AB27" i="52"/>
  <c r="N27" i="52"/>
  <c r="J27" i="52"/>
  <c r="H27" i="52"/>
  <c r="F27" i="52"/>
  <c r="AB26" i="52"/>
  <c r="J26" i="52"/>
  <c r="H26" i="52"/>
  <c r="F26" i="52"/>
  <c r="AB25" i="52"/>
  <c r="N25" i="52"/>
  <c r="J25" i="52"/>
  <c r="H25" i="52"/>
  <c r="F25" i="52"/>
  <c r="AB24" i="52"/>
  <c r="J24" i="52"/>
  <c r="H24" i="52"/>
  <c r="F24" i="52"/>
  <c r="AB23" i="52"/>
  <c r="N23" i="52"/>
  <c r="J23" i="52"/>
  <c r="F23" i="52"/>
  <c r="AB22" i="52"/>
  <c r="J22" i="52"/>
  <c r="H22" i="52"/>
  <c r="F22" i="52"/>
  <c r="AB21" i="52"/>
  <c r="N21" i="52"/>
  <c r="L21" i="52"/>
  <c r="J21" i="52"/>
  <c r="F21" i="52"/>
  <c r="AB20" i="52"/>
  <c r="N20" i="52"/>
  <c r="J20" i="52"/>
  <c r="H20" i="52"/>
  <c r="F20" i="52"/>
  <c r="AL19" i="52"/>
  <c r="AB19" i="52"/>
  <c r="N19" i="52"/>
  <c r="J19" i="52"/>
  <c r="F19" i="52"/>
  <c r="AB18" i="52"/>
  <c r="N18" i="52"/>
  <c r="J18" i="52"/>
  <c r="F18" i="52"/>
  <c r="AD13" i="52"/>
  <c r="AB13" i="52"/>
  <c r="AL13" i="52"/>
  <c r="N13" i="52"/>
  <c r="AK13" i="52"/>
  <c r="L13" i="52"/>
  <c r="J13" i="52"/>
  <c r="F13" i="52"/>
  <c r="AD17" i="52"/>
  <c r="AB17" i="52"/>
  <c r="AL17" i="52"/>
  <c r="J17" i="52"/>
  <c r="F17" i="52"/>
  <c r="AD16" i="52"/>
  <c r="AB16" i="52"/>
  <c r="AL16" i="52"/>
  <c r="J16" i="52"/>
  <c r="F16" i="52"/>
  <c r="AD12" i="52"/>
  <c r="AB12" i="52"/>
  <c r="AL12" i="52"/>
  <c r="N12" i="52"/>
  <c r="AK12" i="52"/>
  <c r="J12" i="52"/>
  <c r="F12" i="52"/>
  <c r="AD11" i="52"/>
  <c r="AB11" i="52"/>
  <c r="AL11" i="52"/>
  <c r="N11" i="52"/>
  <c r="AK11" i="52"/>
  <c r="L11" i="52"/>
  <c r="J11" i="52"/>
  <c r="F11" i="52"/>
  <c r="AD10" i="52"/>
  <c r="AB10" i="52"/>
  <c r="AL10" i="52"/>
  <c r="J10" i="52"/>
  <c r="F10" i="52"/>
  <c r="AD9" i="52"/>
  <c r="AB9" i="52"/>
  <c r="AL9" i="52"/>
  <c r="J9" i="52"/>
  <c r="F9" i="52"/>
  <c r="AD7" i="52"/>
  <c r="AB7" i="52"/>
  <c r="AL7" i="52"/>
  <c r="N7" i="52"/>
  <c r="J7" i="52"/>
  <c r="F7" i="52"/>
  <c r="AF57" i="50"/>
  <c r="AF56" i="50"/>
  <c r="AA54" i="50"/>
  <c r="AB53" i="50"/>
  <c r="AW16" i="50"/>
  <c r="AB41" i="50"/>
  <c r="AB35" i="50"/>
  <c r="AB44" i="50"/>
  <c r="AB22" i="50"/>
  <c r="AB32" i="50"/>
  <c r="AB27" i="50"/>
  <c r="AB19" i="50"/>
  <c r="AB25" i="50"/>
  <c r="AB23" i="50"/>
  <c r="AB17" i="50"/>
  <c r="AB15" i="50"/>
  <c r="AB11" i="50"/>
  <c r="AW11" i="50"/>
  <c r="AB10" i="50"/>
  <c r="AW10" i="50"/>
  <c r="AB8" i="50"/>
  <c r="AW8" i="50"/>
  <c r="AB9" i="50"/>
  <c r="AW9" i="50"/>
  <c r="AB7" i="50"/>
  <c r="AW7" i="50"/>
  <c r="Y54" i="50"/>
  <c r="Z10" i="50"/>
  <c r="AV10" i="50"/>
  <c r="Z14" i="50"/>
  <c r="AV14" i="50"/>
  <c r="Z20" i="50"/>
  <c r="Z19" i="50"/>
  <c r="Z27" i="50"/>
  <c r="Z32" i="50"/>
  <c r="Z22" i="50"/>
  <c r="Z44" i="50"/>
  <c r="Z47" i="50"/>
  <c r="Z35" i="50"/>
  <c r="B54" i="50"/>
  <c r="D54" i="50"/>
  <c r="E7" i="50"/>
  <c r="G54" i="50"/>
  <c r="H7" i="50"/>
  <c r="K54" i="50"/>
  <c r="L7" i="50"/>
  <c r="M54" i="50"/>
  <c r="O54" i="50"/>
  <c r="P38" i="50"/>
  <c r="Q54" i="50"/>
  <c r="R38" i="50"/>
  <c r="R7" i="50"/>
  <c r="S54" i="50"/>
  <c r="U54" i="50"/>
  <c r="V8" i="50"/>
  <c r="AS8" i="50"/>
  <c r="V38" i="50"/>
  <c r="V7" i="50"/>
  <c r="W54" i="50"/>
  <c r="X38" i="50"/>
  <c r="AH7" i="50"/>
  <c r="E9" i="50"/>
  <c r="H9" i="50"/>
  <c r="P9" i="50"/>
  <c r="R9" i="50"/>
  <c r="V9" i="50"/>
  <c r="AH8" i="50"/>
  <c r="E8" i="50"/>
  <c r="H8" i="50"/>
  <c r="L8" i="50"/>
  <c r="P8" i="50"/>
  <c r="R8" i="50"/>
  <c r="T8" i="50"/>
  <c r="AQ8" i="50"/>
  <c r="X8" i="50"/>
  <c r="AH9" i="50"/>
  <c r="C10" i="50"/>
  <c r="E10" i="50"/>
  <c r="H10" i="50"/>
  <c r="L10" i="50"/>
  <c r="N10" i="50"/>
  <c r="P10" i="50"/>
  <c r="R10" i="50"/>
  <c r="V10" i="50"/>
  <c r="X10" i="50"/>
  <c r="AH10" i="50"/>
  <c r="E11" i="50"/>
  <c r="H11" i="50"/>
  <c r="P11" i="50"/>
  <c r="R11" i="50"/>
  <c r="V11" i="50"/>
  <c r="X11" i="50"/>
  <c r="AH11" i="50"/>
  <c r="E15" i="50"/>
  <c r="H15" i="50"/>
  <c r="P15" i="50"/>
  <c r="R15" i="50"/>
  <c r="V15" i="50"/>
  <c r="X15" i="50"/>
  <c r="AH12" i="50"/>
  <c r="E16" i="50"/>
  <c r="H16" i="50"/>
  <c r="L16" i="50"/>
  <c r="P16" i="50"/>
  <c r="R16" i="50"/>
  <c r="T16" i="50"/>
  <c r="V16" i="50"/>
  <c r="X16" i="50"/>
  <c r="AH13" i="50"/>
  <c r="C12" i="50"/>
  <c r="E12" i="50"/>
  <c r="H12" i="50"/>
  <c r="L12" i="50"/>
  <c r="N12" i="50"/>
  <c r="P12" i="50"/>
  <c r="R12" i="50"/>
  <c r="V12" i="50"/>
  <c r="AS12" i="50"/>
  <c r="X12" i="50"/>
  <c r="AH14" i="50"/>
  <c r="E13" i="50"/>
  <c r="H13" i="50"/>
  <c r="P13" i="50"/>
  <c r="R13" i="50"/>
  <c r="V13" i="50"/>
  <c r="X13" i="50"/>
  <c r="E14" i="50"/>
  <c r="H14" i="50"/>
  <c r="L14" i="50"/>
  <c r="P14" i="50"/>
  <c r="R14" i="50"/>
  <c r="T14" i="50"/>
  <c r="AQ14" i="50"/>
  <c r="V14" i="50"/>
  <c r="X14" i="50"/>
  <c r="P53" i="50"/>
  <c r="AO16" i="50"/>
  <c r="R53" i="50"/>
  <c r="AP16" i="50"/>
  <c r="V53" i="50"/>
  <c r="AS16" i="50"/>
  <c r="X53" i="50"/>
  <c r="AU16" i="50"/>
  <c r="E17" i="50"/>
  <c r="H17" i="50"/>
  <c r="J17" i="50"/>
  <c r="P17" i="50"/>
  <c r="R17" i="50"/>
  <c r="V17" i="50"/>
  <c r="X17" i="50"/>
  <c r="C18" i="50"/>
  <c r="E18" i="50"/>
  <c r="H18" i="50"/>
  <c r="L18" i="50"/>
  <c r="N18" i="50"/>
  <c r="P18" i="50"/>
  <c r="R18" i="50"/>
  <c r="T18" i="50"/>
  <c r="V18" i="50"/>
  <c r="X18" i="50"/>
  <c r="E23" i="50"/>
  <c r="H23" i="50"/>
  <c r="J23" i="50"/>
  <c r="N23" i="50"/>
  <c r="P23" i="50"/>
  <c r="R23" i="50"/>
  <c r="V23" i="50"/>
  <c r="X23" i="50"/>
  <c r="E20" i="50"/>
  <c r="H20" i="50"/>
  <c r="L20" i="50"/>
  <c r="P20" i="50"/>
  <c r="R20" i="50"/>
  <c r="T20" i="50"/>
  <c r="V20" i="50"/>
  <c r="X20" i="50"/>
  <c r="C25" i="50"/>
  <c r="E25" i="50"/>
  <c r="H25" i="50"/>
  <c r="N25" i="50"/>
  <c r="P25" i="50"/>
  <c r="R25" i="50"/>
  <c r="V25" i="50"/>
  <c r="X25" i="50"/>
  <c r="E21" i="50"/>
  <c r="H21" i="50"/>
  <c r="J21" i="50"/>
  <c r="P21" i="50"/>
  <c r="AO12" i="50"/>
  <c r="R21" i="50"/>
  <c r="AP12" i="50"/>
  <c r="T21" i="50"/>
  <c r="V21" i="50"/>
  <c r="X21" i="50"/>
  <c r="AU12" i="50"/>
  <c r="E19" i="50"/>
  <c r="H19" i="50"/>
  <c r="J19" i="50"/>
  <c r="P19" i="50"/>
  <c r="R19" i="50"/>
  <c r="V19" i="50"/>
  <c r="X19" i="50"/>
  <c r="C26" i="50"/>
  <c r="E26" i="50"/>
  <c r="H26" i="50"/>
  <c r="L26" i="50"/>
  <c r="N26" i="50"/>
  <c r="P26" i="50"/>
  <c r="R26" i="50"/>
  <c r="T26" i="50"/>
  <c r="V26" i="50"/>
  <c r="X26" i="50"/>
  <c r="E42" i="50"/>
  <c r="H42" i="50"/>
  <c r="J42" i="50"/>
  <c r="N42" i="50"/>
  <c r="P42" i="50"/>
  <c r="R42" i="50"/>
  <c r="V42" i="50"/>
  <c r="X42" i="50"/>
  <c r="E45" i="50"/>
  <c r="H45" i="50"/>
  <c r="J45" i="50"/>
  <c r="P45" i="50"/>
  <c r="R45" i="50"/>
  <c r="V45" i="50"/>
  <c r="X45" i="50"/>
  <c r="C27" i="50"/>
  <c r="E27" i="50"/>
  <c r="H27" i="50"/>
  <c r="J27" i="50"/>
  <c r="L27" i="50"/>
  <c r="P27" i="50"/>
  <c r="R27" i="50"/>
  <c r="T27" i="50"/>
  <c r="V27" i="50"/>
  <c r="X27" i="50"/>
  <c r="C28" i="50"/>
  <c r="E28" i="50"/>
  <c r="H28" i="50"/>
  <c r="J28" i="50"/>
  <c r="L28" i="50"/>
  <c r="N28" i="50"/>
  <c r="P28" i="50"/>
  <c r="R28" i="50"/>
  <c r="T28" i="50"/>
  <c r="V28" i="50"/>
  <c r="X28" i="50"/>
  <c r="E29" i="50"/>
  <c r="H29" i="50"/>
  <c r="J29" i="50"/>
  <c r="L29" i="50"/>
  <c r="N29" i="50"/>
  <c r="P29" i="50"/>
  <c r="R29" i="50"/>
  <c r="V29" i="50"/>
  <c r="X29" i="50"/>
  <c r="E31" i="50"/>
  <c r="P31" i="50"/>
  <c r="R31" i="50"/>
  <c r="V31" i="50"/>
  <c r="X31" i="50"/>
  <c r="C32" i="50"/>
  <c r="E32" i="50"/>
  <c r="H32" i="50"/>
  <c r="J32" i="50"/>
  <c r="L32" i="50"/>
  <c r="P32" i="50"/>
  <c r="R32" i="50"/>
  <c r="T32" i="50"/>
  <c r="V32" i="50"/>
  <c r="X32" i="50"/>
  <c r="C33" i="50"/>
  <c r="E33" i="50"/>
  <c r="H33" i="50"/>
  <c r="J33" i="50"/>
  <c r="L33" i="50"/>
  <c r="N33" i="50"/>
  <c r="P33" i="50"/>
  <c r="R33" i="50"/>
  <c r="T33" i="50"/>
  <c r="V33" i="50"/>
  <c r="X33" i="50"/>
  <c r="E50" i="50"/>
  <c r="H50" i="50"/>
  <c r="J50" i="50"/>
  <c r="L50" i="50"/>
  <c r="N50" i="50"/>
  <c r="P50" i="50"/>
  <c r="R50" i="50"/>
  <c r="V50" i="50"/>
  <c r="X50" i="50"/>
  <c r="E34" i="50"/>
  <c r="H34" i="50"/>
  <c r="J34" i="50"/>
  <c r="L34" i="50"/>
  <c r="P34" i="50"/>
  <c r="R34" i="50"/>
  <c r="V34" i="50"/>
  <c r="X34" i="50"/>
  <c r="C22" i="50"/>
  <c r="E22" i="50"/>
  <c r="H22" i="50"/>
  <c r="J22" i="50"/>
  <c r="L22" i="50"/>
  <c r="P22" i="50"/>
  <c r="R22" i="50"/>
  <c r="T22" i="50"/>
  <c r="V22" i="50"/>
  <c r="X22" i="50"/>
  <c r="C36" i="50"/>
  <c r="E36" i="50"/>
  <c r="H36" i="50"/>
  <c r="J36" i="50"/>
  <c r="L36" i="50"/>
  <c r="N36" i="50"/>
  <c r="P36" i="50"/>
  <c r="R36" i="50"/>
  <c r="T36" i="50"/>
  <c r="V36" i="50"/>
  <c r="X36" i="50"/>
  <c r="E40" i="50"/>
  <c r="H40" i="50"/>
  <c r="J40" i="50"/>
  <c r="L40" i="50"/>
  <c r="N40" i="50"/>
  <c r="P40" i="50"/>
  <c r="R40" i="50"/>
  <c r="T40" i="50"/>
  <c r="V40" i="50"/>
  <c r="X40" i="50"/>
  <c r="E43" i="50"/>
  <c r="P43" i="50"/>
  <c r="R43" i="50"/>
  <c r="T43" i="50"/>
  <c r="V43" i="50"/>
  <c r="X43" i="50"/>
  <c r="C44" i="50"/>
  <c r="E44" i="50"/>
  <c r="H44" i="50"/>
  <c r="J44" i="50"/>
  <c r="L44" i="50"/>
  <c r="N44" i="50"/>
  <c r="P44" i="50"/>
  <c r="R44" i="50"/>
  <c r="T44" i="50"/>
  <c r="V44" i="50"/>
  <c r="X44" i="50"/>
  <c r="C46" i="50"/>
  <c r="E46" i="50"/>
  <c r="H46" i="50"/>
  <c r="J46" i="50"/>
  <c r="L46" i="50"/>
  <c r="N46" i="50"/>
  <c r="P46" i="50"/>
  <c r="R46" i="50"/>
  <c r="T46" i="50"/>
  <c r="V46" i="50"/>
  <c r="X46" i="50"/>
  <c r="C24" i="50"/>
  <c r="E24" i="50"/>
  <c r="H24" i="50"/>
  <c r="J24" i="50"/>
  <c r="L24" i="50"/>
  <c r="N24" i="50"/>
  <c r="P24" i="50"/>
  <c r="R24" i="50"/>
  <c r="T24" i="50"/>
  <c r="V24" i="50"/>
  <c r="V30" i="50"/>
  <c r="V35" i="50"/>
  <c r="V37" i="50"/>
  <c r="V39" i="50"/>
  <c r="V41" i="50"/>
  <c r="V47" i="50"/>
  <c r="V48" i="50"/>
  <c r="V49" i="50"/>
  <c r="V51" i="50"/>
  <c r="V52" i="50"/>
  <c r="V54" i="50"/>
  <c r="X24" i="50"/>
  <c r="C30" i="50"/>
  <c r="E30" i="50"/>
  <c r="H30" i="50"/>
  <c r="J30" i="50"/>
  <c r="L30" i="50"/>
  <c r="N30" i="50"/>
  <c r="P30" i="50"/>
  <c r="R30" i="50"/>
  <c r="T30" i="50"/>
  <c r="X30" i="50"/>
  <c r="C47" i="50"/>
  <c r="E47" i="50"/>
  <c r="H47" i="50"/>
  <c r="J47" i="50"/>
  <c r="L47" i="50"/>
  <c r="N47" i="50"/>
  <c r="P47" i="50"/>
  <c r="R47" i="50"/>
  <c r="T47" i="50"/>
  <c r="X47" i="50"/>
  <c r="C48" i="50"/>
  <c r="E48" i="50"/>
  <c r="H48" i="50"/>
  <c r="J48" i="50"/>
  <c r="L48" i="50"/>
  <c r="N48" i="50"/>
  <c r="P48" i="50"/>
  <c r="R48" i="50"/>
  <c r="T48" i="50"/>
  <c r="X48" i="50"/>
  <c r="C49" i="50"/>
  <c r="E49" i="50"/>
  <c r="H49" i="50"/>
  <c r="J49" i="50"/>
  <c r="L49" i="50"/>
  <c r="N49" i="50"/>
  <c r="P49" i="50"/>
  <c r="R49" i="50"/>
  <c r="T49" i="50"/>
  <c r="X49" i="50"/>
  <c r="C51" i="50"/>
  <c r="E51" i="50"/>
  <c r="H51" i="50"/>
  <c r="J51" i="50"/>
  <c r="L51" i="50"/>
  <c r="N51" i="50"/>
  <c r="P51" i="50"/>
  <c r="R51" i="50"/>
  <c r="T51" i="50"/>
  <c r="X51" i="50"/>
  <c r="C35" i="50"/>
  <c r="E35" i="50"/>
  <c r="H35" i="50"/>
  <c r="J35" i="50"/>
  <c r="L35" i="50"/>
  <c r="N35" i="50"/>
  <c r="P35" i="50"/>
  <c r="R35" i="50"/>
  <c r="T35" i="50"/>
  <c r="X35" i="50"/>
  <c r="C37" i="50"/>
  <c r="E37" i="50"/>
  <c r="H37" i="50"/>
  <c r="J37" i="50"/>
  <c r="L37" i="50"/>
  <c r="N37" i="50"/>
  <c r="P37" i="50"/>
  <c r="AO14" i="50"/>
  <c r="R37" i="50"/>
  <c r="AP14" i="50"/>
  <c r="T37" i="50"/>
  <c r="AS14" i="50"/>
  <c r="X37" i="50"/>
  <c r="AU14" i="50"/>
  <c r="C52" i="50"/>
  <c r="E52" i="50"/>
  <c r="H52" i="50"/>
  <c r="J52" i="50"/>
  <c r="L52" i="50"/>
  <c r="N52" i="50"/>
  <c r="P52" i="50"/>
  <c r="AO13" i="50"/>
  <c r="R52" i="50"/>
  <c r="AP13" i="50"/>
  <c r="T52" i="50"/>
  <c r="AS13" i="50"/>
  <c r="X52" i="50"/>
  <c r="AU13" i="50"/>
  <c r="C39" i="50"/>
  <c r="E39" i="50"/>
  <c r="H39" i="50"/>
  <c r="J39" i="50"/>
  <c r="L39" i="50"/>
  <c r="N39" i="50"/>
  <c r="P39" i="50"/>
  <c r="AO11" i="50"/>
  <c r="R39" i="50"/>
  <c r="AP11" i="50"/>
  <c r="T39" i="50"/>
  <c r="AS11" i="50"/>
  <c r="X39" i="50"/>
  <c r="AU11" i="50"/>
  <c r="C41" i="50"/>
  <c r="E41" i="50"/>
  <c r="H41" i="50"/>
  <c r="J41" i="50"/>
  <c r="L41" i="50"/>
  <c r="N41" i="50"/>
  <c r="P41" i="50"/>
  <c r="R41" i="50"/>
  <c r="AP7" i="50"/>
  <c r="T41" i="50"/>
  <c r="AS7" i="50"/>
  <c r="X41" i="50"/>
  <c r="C53" i="50"/>
  <c r="E53" i="50"/>
  <c r="H53" i="50"/>
  <c r="L53" i="50"/>
  <c r="N53" i="50"/>
  <c r="AU8" i="50"/>
  <c r="AP8" i="50"/>
  <c r="AO8" i="50"/>
  <c r="AS9" i="50"/>
  <c r="AP9" i="50"/>
  <c r="AO9" i="50"/>
  <c r="AU10" i="50"/>
  <c r="AS10" i="50"/>
  <c r="AP10" i="50"/>
  <c r="AO10" i="50"/>
  <c r="F55" i="52"/>
  <c r="AK7" i="52"/>
  <c r="C50" i="52"/>
  <c r="C52" i="52"/>
  <c r="F52" i="52"/>
  <c r="J52" i="52"/>
  <c r="N52" i="52"/>
  <c r="J54" i="52"/>
  <c r="N54" i="52"/>
  <c r="AC56" i="52"/>
  <c r="C15" i="52"/>
  <c r="C49" i="52"/>
  <c r="C48" i="52"/>
  <c r="C47" i="52"/>
  <c r="C46" i="52"/>
  <c r="C45" i="52"/>
  <c r="C44" i="52"/>
  <c r="C43" i="52"/>
  <c r="C42" i="52"/>
  <c r="C41" i="52"/>
  <c r="C40" i="52"/>
  <c r="C39" i="52"/>
  <c r="C38" i="52"/>
  <c r="C37" i="52"/>
  <c r="C36" i="52"/>
  <c r="C35" i="52"/>
  <c r="C34" i="52"/>
  <c r="C33" i="52"/>
  <c r="C32" i="52"/>
  <c r="C31" i="52"/>
  <c r="C30" i="52"/>
  <c r="C29" i="52"/>
  <c r="C14" i="52"/>
  <c r="C27" i="52"/>
  <c r="C26" i="52"/>
  <c r="C25" i="52"/>
  <c r="C24" i="52"/>
  <c r="C21" i="52"/>
  <c r="C20" i="52"/>
  <c r="C18" i="52"/>
  <c r="C17" i="52"/>
  <c r="C12" i="52"/>
  <c r="C10" i="52"/>
  <c r="C7" i="52"/>
  <c r="C8" i="52"/>
  <c r="C51" i="52"/>
  <c r="C28" i="52"/>
  <c r="C23" i="52"/>
  <c r="C22" i="52"/>
  <c r="C19" i="52"/>
  <c r="C13" i="52"/>
  <c r="C16" i="52"/>
  <c r="C11" i="52"/>
  <c r="C9" i="52"/>
  <c r="C53" i="52"/>
  <c r="C55" i="52"/>
  <c r="V55" i="52"/>
  <c r="AR19" i="52"/>
  <c r="V52" i="52"/>
  <c r="V54" i="52"/>
  <c r="V53" i="52"/>
  <c r="V51" i="52"/>
  <c r="V50" i="52"/>
  <c r="V49" i="52"/>
  <c r="V48" i="52"/>
  <c r="V47" i="52"/>
  <c r="V46" i="52"/>
  <c r="V45" i="52"/>
  <c r="V44" i="52"/>
  <c r="V43" i="52"/>
  <c r="V42" i="52"/>
  <c r="V41" i="52"/>
  <c r="V40" i="52"/>
  <c r="V39" i="52"/>
  <c r="V38" i="52"/>
  <c r="V37" i="52"/>
  <c r="V36" i="52"/>
  <c r="V35" i="52"/>
  <c r="V34" i="52"/>
  <c r="V33" i="52"/>
  <c r="V32" i="52"/>
  <c r="V31" i="52"/>
  <c r="V30" i="52"/>
  <c r="V29" i="52"/>
  <c r="V28" i="52"/>
  <c r="V14" i="52"/>
  <c r="V27" i="52"/>
  <c r="V26" i="52"/>
  <c r="V25" i="52"/>
  <c r="V24" i="52"/>
  <c r="V23" i="52"/>
  <c r="V22" i="52"/>
  <c r="V21" i="52"/>
  <c r="V20" i="52"/>
  <c r="V19" i="52"/>
  <c r="V18" i="52"/>
  <c r="V13" i="52"/>
  <c r="AR13" i="52"/>
  <c r="V17" i="52"/>
  <c r="AR17" i="52"/>
  <c r="V16" i="52"/>
  <c r="AR16" i="52"/>
  <c r="V12" i="52"/>
  <c r="AR12" i="52"/>
  <c r="V11" i="52"/>
  <c r="AR11" i="52"/>
  <c r="V10" i="52"/>
  <c r="AR10" i="52"/>
  <c r="V9" i="52"/>
  <c r="AR9" i="52"/>
  <c r="V7" i="52"/>
  <c r="AR7" i="52"/>
  <c r="V15" i="52"/>
  <c r="V8" i="52"/>
  <c r="X53" i="52"/>
  <c r="AC53" i="52"/>
  <c r="X49" i="52"/>
  <c r="AC49" i="52"/>
  <c r="X43" i="52"/>
  <c r="AC43" i="52"/>
  <c r="X41" i="52"/>
  <c r="AC41" i="52"/>
  <c r="X35" i="52"/>
  <c r="AC35" i="52"/>
  <c r="X33" i="52"/>
  <c r="AC33" i="52"/>
  <c r="X26" i="52"/>
  <c r="AC26" i="52"/>
  <c r="X24" i="52"/>
  <c r="AC24" i="52"/>
  <c r="X13" i="52"/>
  <c r="AS13" i="52"/>
  <c r="X17" i="52"/>
  <c r="AC17" i="52"/>
  <c r="X11" i="52"/>
  <c r="AS11" i="52"/>
  <c r="X10" i="52"/>
  <c r="AC10" i="52"/>
  <c r="X18" i="52"/>
  <c r="AC18" i="52"/>
  <c r="X19" i="52"/>
  <c r="AC19" i="52"/>
  <c r="X25" i="52"/>
  <c r="AC25" i="52"/>
  <c r="X27" i="52"/>
  <c r="AC27" i="52"/>
  <c r="X30" i="52"/>
  <c r="AC30" i="52"/>
  <c r="X32" i="52"/>
  <c r="AC32" i="52"/>
  <c r="X38" i="52"/>
  <c r="AC38" i="52"/>
  <c r="X40" i="52"/>
  <c r="AC40" i="52"/>
  <c r="X46" i="52"/>
  <c r="AC46" i="52"/>
  <c r="X48" i="52"/>
  <c r="AC48" i="52"/>
  <c r="X52" i="52"/>
  <c r="AC52" i="52"/>
  <c r="X15" i="52"/>
  <c r="AC11" i="52"/>
  <c r="AS17" i="52"/>
  <c r="AD54" i="50"/>
  <c r="AD53" i="50"/>
  <c r="AX16" i="50"/>
  <c r="AD52" i="50"/>
  <c r="AD51" i="50"/>
  <c r="AG51" i="50"/>
  <c r="AD50" i="50"/>
  <c r="AD49" i="50"/>
  <c r="AD48" i="50"/>
  <c r="AD47" i="50"/>
  <c r="AG47" i="50"/>
  <c r="AD46" i="50"/>
  <c r="AD45" i="50"/>
  <c r="AD44" i="50"/>
  <c r="AG44" i="50"/>
  <c r="AD43" i="50"/>
  <c r="AD42" i="50"/>
  <c r="AD41" i="50"/>
  <c r="AD40" i="50"/>
  <c r="AD39" i="50"/>
  <c r="AG39" i="50"/>
  <c r="AD38" i="50"/>
  <c r="AD37" i="50"/>
  <c r="AD36" i="50"/>
  <c r="AG36" i="50"/>
  <c r="AD35" i="50"/>
  <c r="AG35" i="50"/>
  <c r="AD34" i="50"/>
  <c r="AD33" i="50"/>
  <c r="AD32" i="50"/>
  <c r="AG32" i="50"/>
  <c r="AD31" i="50"/>
  <c r="AD30" i="50"/>
  <c r="AG30" i="50"/>
  <c r="AD29" i="50"/>
  <c r="AD28" i="50"/>
  <c r="AG28" i="50"/>
  <c r="AD27" i="50"/>
  <c r="AG27" i="50"/>
  <c r="AD26" i="50"/>
  <c r="AG26" i="50"/>
  <c r="AD25" i="50"/>
  <c r="AD24" i="50"/>
  <c r="AG24" i="50"/>
  <c r="AD23" i="50"/>
  <c r="AD22" i="50"/>
  <c r="AD21" i="50"/>
  <c r="AD20" i="50"/>
  <c r="AD19" i="50"/>
  <c r="AD18" i="50"/>
  <c r="AG18" i="50"/>
  <c r="AD17" i="50"/>
  <c r="AD16" i="50"/>
  <c r="AD15" i="50"/>
  <c r="AD14" i="50"/>
  <c r="AX14" i="50"/>
  <c r="AD13" i="50"/>
  <c r="AX13" i="50"/>
  <c r="AD12" i="50"/>
  <c r="AX12" i="50"/>
  <c r="AD11" i="50"/>
  <c r="AX11" i="50"/>
  <c r="AD10" i="50"/>
  <c r="AX10" i="50"/>
  <c r="AD9" i="50"/>
  <c r="AX9" i="50"/>
  <c r="P17" i="54"/>
  <c r="R17" i="54"/>
  <c r="T17" i="54"/>
  <c r="V17" i="54"/>
  <c r="X17" i="54"/>
  <c r="Z9" i="54"/>
  <c r="Z17" i="54"/>
  <c r="Z16" i="54"/>
  <c r="Z15" i="54"/>
  <c r="Z14" i="54"/>
  <c r="Z13" i="54"/>
  <c r="Z12" i="54"/>
  <c r="Z11" i="54"/>
  <c r="Z10" i="54"/>
  <c r="Z57" i="54"/>
  <c r="Z56" i="54"/>
  <c r="Z55" i="54"/>
  <c r="Z54" i="54"/>
  <c r="Z53" i="54"/>
  <c r="Z52" i="54"/>
  <c r="Z51" i="54"/>
  <c r="Z50" i="54"/>
  <c r="Z49" i="54"/>
  <c r="Z48" i="54"/>
  <c r="Z47" i="54"/>
  <c r="Z46" i="54"/>
  <c r="Z45" i="54"/>
  <c r="Z44" i="54"/>
  <c r="Z43" i="54"/>
  <c r="Z42" i="54"/>
  <c r="Z41" i="54"/>
  <c r="Z40" i="54"/>
  <c r="Z39" i="54"/>
  <c r="Z38" i="54"/>
  <c r="Z37" i="54"/>
  <c r="Z36" i="54"/>
  <c r="Z35" i="54"/>
  <c r="Z34" i="54"/>
  <c r="Z33" i="54"/>
  <c r="Z32" i="54"/>
  <c r="Z31" i="54"/>
  <c r="Z30" i="54"/>
  <c r="Z29" i="54"/>
  <c r="Z28" i="54"/>
  <c r="Z27" i="54"/>
  <c r="Z26" i="54"/>
  <c r="Z25" i="54"/>
  <c r="Z24" i="54"/>
  <c r="Z23" i="54"/>
  <c r="Z22" i="54"/>
  <c r="Z21" i="54"/>
  <c r="Z20" i="54"/>
  <c r="Z19" i="54"/>
  <c r="Z18" i="54"/>
  <c r="AF7" i="53"/>
  <c r="AF42" i="53"/>
  <c r="AF41" i="53"/>
  <c r="AF40" i="53"/>
  <c r="AF39" i="53"/>
  <c r="AF38" i="53"/>
  <c r="AF37" i="53"/>
  <c r="AF36" i="53"/>
  <c r="AF35" i="53"/>
  <c r="AF34" i="53"/>
  <c r="AF33" i="53"/>
  <c r="AF32" i="53"/>
  <c r="AF31" i="53"/>
  <c r="AF30" i="53"/>
  <c r="AF29" i="53"/>
  <c r="AF28" i="53"/>
  <c r="AF27" i="53"/>
  <c r="AF26" i="53"/>
  <c r="AF25" i="53"/>
  <c r="AF24" i="53"/>
  <c r="AF23" i="53"/>
  <c r="AF22" i="53"/>
  <c r="AF21" i="53"/>
  <c r="AF20" i="53"/>
  <c r="AF19" i="53"/>
  <c r="AF18" i="53"/>
  <c r="AF17" i="53"/>
  <c r="AF16" i="53"/>
  <c r="AI16" i="53"/>
  <c r="AF15" i="53"/>
  <c r="AF14" i="53"/>
  <c r="AF13" i="53"/>
  <c r="AF12" i="53"/>
  <c r="AF11" i="53"/>
  <c r="AF10" i="53"/>
  <c r="AF9" i="53"/>
  <c r="AF8" i="53"/>
  <c r="AF53" i="53"/>
  <c r="P57" i="54"/>
  <c r="AO21" i="54"/>
  <c r="P56" i="54"/>
  <c r="P55" i="54"/>
  <c r="P54" i="54"/>
  <c r="P53" i="54"/>
  <c r="P52" i="54"/>
  <c r="P51" i="54"/>
  <c r="P50" i="54"/>
  <c r="P49" i="54"/>
  <c r="P48" i="54"/>
  <c r="P47" i="54"/>
  <c r="P46" i="54"/>
  <c r="P45" i="54"/>
  <c r="P44" i="54"/>
  <c r="P43" i="54"/>
  <c r="P42" i="54"/>
  <c r="P41" i="54"/>
  <c r="P40" i="54"/>
  <c r="P39" i="54"/>
  <c r="P38" i="54"/>
  <c r="P37" i="54"/>
  <c r="P36" i="54"/>
  <c r="P35" i="54"/>
  <c r="P34" i="54"/>
  <c r="P33" i="54"/>
  <c r="P32" i="54"/>
  <c r="P31" i="54"/>
  <c r="P30" i="54"/>
  <c r="P29" i="54"/>
  <c r="P28" i="54"/>
  <c r="P27" i="54"/>
  <c r="P26" i="54"/>
  <c r="P25" i="54"/>
  <c r="P24" i="54"/>
  <c r="P23" i="54"/>
  <c r="R57" i="54"/>
  <c r="AQ21" i="54"/>
  <c r="R56" i="54"/>
  <c r="R55" i="54"/>
  <c r="R54" i="54"/>
  <c r="R53" i="54"/>
  <c r="R52" i="54"/>
  <c r="R51" i="54"/>
  <c r="R50" i="54"/>
  <c r="R49" i="54"/>
  <c r="R48" i="54"/>
  <c r="R47" i="54"/>
  <c r="R46" i="54"/>
  <c r="R45" i="54"/>
  <c r="R44" i="54"/>
  <c r="R43" i="54"/>
  <c r="R42" i="54"/>
  <c r="R41" i="54"/>
  <c r="R40" i="54"/>
  <c r="R39" i="54"/>
  <c r="R38" i="54"/>
  <c r="R37" i="54"/>
  <c r="R36" i="54"/>
  <c r="R35" i="54"/>
  <c r="R34" i="54"/>
  <c r="R33" i="54"/>
  <c r="R32" i="54"/>
  <c r="R31" i="54"/>
  <c r="R30" i="54"/>
  <c r="R29" i="54"/>
  <c r="R28" i="54"/>
  <c r="R27" i="54"/>
  <c r="R26" i="54"/>
  <c r="R25" i="54"/>
  <c r="R24" i="54"/>
  <c r="R23" i="54"/>
  <c r="T57" i="54"/>
  <c r="AS21" i="54"/>
  <c r="T56" i="54"/>
  <c r="T55" i="54"/>
  <c r="T54" i="54"/>
  <c r="T53" i="54"/>
  <c r="T52" i="54"/>
  <c r="T51" i="54"/>
  <c r="T50" i="54"/>
  <c r="T49" i="54"/>
  <c r="T48" i="54"/>
  <c r="T47" i="54"/>
  <c r="T46" i="54"/>
  <c r="T45" i="54"/>
  <c r="T44" i="54"/>
  <c r="T43" i="54"/>
  <c r="T42" i="54"/>
  <c r="T41" i="54"/>
  <c r="T40" i="54"/>
  <c r="T39" i="54"/>
  <c r="T38" i="54"/>
  <c r="T37" i="54"/>
  <c r="T36" i="54"/>
  <c r="T35" i="54"/>
  <c r="T34" i="54"/>
  <c r="T33" i="54"/>
  <c r="T32" i="54"/>
  <c r="T31" i="54"/>
  <c r="T30" i="54"/>
  <c r="T29" i="54"/>
  <c r="T28" i="54"/>
  <c r="T27" i="54"/>
  <c r="T26" i="54"/>
  <c r="T25" i="54"/>
  <c r="T24" i="54"/>
  <c r="T23" i="54"/>
  <c r="V57" i="54"/>
  <c r="AT21" i="54"/>
  <c r="V56" i="54"/>
  <c r="V55" i="54"/>
  <c r="V54" i="54"/>
  <c r="V53" i="54"/>
  <c r="V52" i="54"/>
  <c r="V51" i="54"/>
  <c r="V50" i="54"/>
  <c r="V49" i="54"/>
  <c r="V48" i="54"/>
  <c r="V47" i="54"/>
  <c r="V46" i="54"/>
  <c r="V45" i="54"/>
  <c r="V44" i="54"/>
  <c r="V43" i="54"/>
  <c r="V42" i="54"/>
  <c r="V41" i="54"/>
  <c r="V40" i="54"/>
  <c r="V39" i="54"/>
  <c r="V38" i="54"/>
  <c r="V37" i="54"/>
  <c r="V36" i="54"/>
  <c r="V35" i="54"/>
  <c r="V34" i="54"/>
  <c r="V33" i="54"/>
  <c r="V32" i="54"/>
  <c r="V31" i="54"/>
  <c r="V30" i="54"/>
  <c r="V29" i="54"/>
  <c r="V28" i="54"/>
  <c r="V27" i="54"/>
  <c r="V26" i="54"/>
  <c r="V25" i="54"/>
  <c r="V24" i="54"/>
  <c r="V23" i="54"/>
  <c r="X57" i="54"/>
  <c r="X56" i="54"/>
  <c r="X55" i="54"/>
  <c r="X54" i="54"/>
  <c r="X53" i="54"/>
  <c r="X52" i="54"/>
  <c r="X51" i="54"/>
  <c r="X50" i="54"/>
  <c r="X49" i="54"/>
  <c r="X48" i="54"/>
  <c r="X47" i="54"/>
  <c r="X46" i="54"/>
  <c r="X45" i="54"/>
  <c r="X44" i="54"/>
  <c r="X43" i="54"/>
  <c r="X42" i="54"/>
  <c r="X41" i="54"/>
  <c r="X40" i="54"/>
  <c r="X39" i="54"/>
  <c r="X38" i="54"/>
  <c r="X37" i="54"/>
  <c r="X36" i="54"/>
  <c r="X35" i="54"/>
  <c r="X34" i="54"/>
  <c r="X33" i="54"/>
  <c r="X32" i="54"/>
  <c r="X31" i="54"/>
  <c r="X30" i="54"/>
  <c r="X29" i="54"/>
  <c r="X28" i="54"/>
  <c r="X27" i="54"/>
  <c r="X26" i="54"/>
  <c r="X25" i="54"/>
  <c r="X24" i="54"/>
  <c r="X23" i="54"/>
  <c r="P10" i="54"/>
  <c r="R10" i="54"/>
  <c r="T10" i="54"/>
  <c r="V10" i="54"/>
  <c r="X10" i="54"/>
  <c r="P11" i="54"/>
  <c r="AO11" i="54"/>
  <c r="R11" i="54"/>
  <c r="AQ11" i="54"/>
  <c r="T11" i="54"/>
  <c r="AS11" i="54"/>
  <c r="V11" i="54"/>
  <c r="AT11" i="54"/>
  <c r="X11" i="54"/>
  <c r="P12" i="54"/>
  <c r="AO12" i="54"/>
  <c r="R12" i="54"/>
  <c r="AQ12" i="54"/>
  <c r="T12" i="54"/>
  <c r="AS12" i="54"/>
  <c r="V12" i="54"/>
  <c r="AT12" i="54"/>
  <c r="X12" i="54"/>
  <c r="P13" i="54"/>
  <c r="AO13" i="54"/>
  <c r="R13" i="54"/>
  <c r="AQ13" i="54"/>
  <c r="T13" i="54"/>
  <c r="AS13" i="54"/>
  <c r="V13" i="54"/>
  <c r="AT13" i="54"/>
  <c r="X13" i="54"/>
  <c r="AU13" i="54"/>
  <c r="P14" i="54"/>
  <c r="AO14" i="54"/>
  <c r="R14" i="54"/>
  <c r="AQ14" i="54"/>
  <c r="T14" i="54"/>
  <c r="AS14" i="54"/>
  <c r="V14" i="54"/>
  <c r="AT14" i="54"/>
  <c r="X14" i="54"/>
  <c r="AU14" i="54"/>
  <c r="P15" i="54"/>
  <c r="AO15" i="54"/>
  <c r="R15" i="54"/>
  <c r="AQ15" i="54"/>
  <c r="T15" i="54"/>
  <c r="AS15" i="54"/>
  <c r="V15" i="54"/>
  <c r="AT15" i="54"/>
  <c r="X15" i="54"/>
  <c r="AU15" i="54"/>
  <c r="P16" i="54"/>
  <c r="R16" i="54"/>
  <c r="T16" i="54"/>
  <c r="V16" i="54"/>
  <c r="X16" i="54"/>
  <c r="P18" i="54"/>
  <c r="AO18" i="54"/>
  <c r="R18" i="54"/>
  <c r="AQ18" i="54"/>
  <c r="T18" i="54"/>
  <c r="AS18" i="54"/>
  <c r="V18" i="54"/>
  <c r="AT18" i="54"/>
  <c r="X18" i="54"/>
  <c r="AU18" i="54"/>
  <c r="P19" i="54"/>
  <c r="AO19" i="54"/>
  <c r="R19" i="54"/>
  <c r="AQ19" i="54"/>
  <c r="T19" i="54"/>
  <c r="AS19" i="54"/>
  <c r="V19" i="54"/>
  <c r="AT19" i="54"/>
  <c r="X19" i="54"/>
  <c r="P20" i="54"/>
  <c r="R20" i="54"/>
  <c r="T20" i="54"/>
  <c r="V20" i="54"/>
  <c r="X20" i="54"/>
  <c r="P21" i="54"/>
  <c r="R21" i="54"/>
  <c r="T21" i="54"/>
  <c r="V21" i="54"/>
  <c r="X21" i="54"/>
  <c r="P22" i="54"/>
  <c r="R22" i="54"/>
  <c r="T22" i="54"/>
  <c r="V22" i="54"/>
  <c r="X22" i="54"/>
  <c r="AQ7" i="53"/>
  <c r="AR7" i="53"/>
  <c r="AS7" i="53"/>
  <c r="AW7" i="53"/>
  <c r="AX7" i="53"/>
  <c r="AY7" i="53"/>
  <c r="AU19" i="54"/>
  <c r="AU12" i="54"/>
  <c r="AU11" i="54"/>
  <c r="AU21" i="54"/>
  <c r="C17" i="53"/>
  <c r="AI17" i="53"/>
  <c r="C33" i="53"/>
  <c r="AI33" i="53"/>
  <c r="C27" i="53"/>
  <c r="AI27" i="53"/>
  <c r="C15" i="53"/>
  <c r="AI15" i="53"/>
  <c r="C19" i="50"/>
  <c r="AG19" i="50"/>
  <c r="AG52" i="50"/>
  <c r="N56" i="54"/>
  <c r="N55" i="54"/>
  <c r="N51" i="54"/>
  <c r="N49" i="54"/>
  <c r="N47" i="54"/>
  <c r="N45" i="54"/>
  <c r="N43" i="54"/>
  <c r="N41" i="54"/>
  <c r="N39" i="54"/>
  <c r="N37" i="54"/>
  <c r="N35" i="54"/>
  <c r="N33" i="54"/>
  <c r="N31" i="54"/>
  <c r="N24" i="54"/>
  <c r="N20" i="54"/>
  <c r="N16" i="54"/>
  <c r="N14" i="54"/>
  <c r="AM14" i="54"/>
  <c r="N54" i="54"/>
  <c r="N28" i="54"/>
  <c r="N26" i="54"/>
  <c r="N12" i="54"/>
  <c r="AM12" i="54"/>
  <c r="N9" i="54"/>
  <c r="N53" i="54"/>
  <c r="N50" i="54"/>
  <c r="N48" i="54"/>
  <c r="N46" i="54"/>
  <c r="N44" i="54"/>
  <c r="N42" i="54"/>
  <c r="N40" i="54"/>
  <c r="N38" i="54"/>
  <c r="N36" i="54"/>
  <c r="N34" i="54"/>
  <c r="N32" i="54"/>
  <c r="N30" i="54"/>
  <c r="N23" i="54"/>
  <c r="N18" i="54"/>
  <c r="AM18" i="54"/>
  <c r="N15" i="54"/>
  <c r="AM15" i="54"/>
  <c r="N27" i="54"/>
  <c r="N21" i="54"/>
  <c r="N29" i="54"/>
  <c r="N22" i="54"/>
  <c r="N11" i="54"/>
  <c r="AM11" i="54"/>
  <c r="N13" i="54"/>
  <c r="AM13" i="54"/>
  <c r="C15" i="50"/>
  <c r="AG15" i="50"/>
  <c r="C43" i="50"/>
  <c r="AG43" i="50"/>
  <c r="Z41" i="57"/>
  <c r="Z40" i="57"/>
  <c r="Z39" i="57"/>
  <c r="Z38" i="57"/>
  <c r="Z37" i="57"/>
  <c r="Z36" i="57"/>
  <c r="Z35" i="57"/>
  <c r="Z28" i="57"/>
  <c r="Z20" i="57"/>
  <c r="Z18" i="57"/>
  <c r="Z14" i="57"/>
  <c r="Z57" i="57"/>
  <c r="Z34" i="57"/>
  <c r="Z33" i="57"/>
  <c r="Z32" i="57"/>
  <c r="Z31" i="57"/>
  <c r="Z30" i="57"/>
  <c r="Z29" i="57"/>
  <c r="Z25" i="57"/>
  <c r="Z13" i="57"/>
  <c r="Z56" i="57"/>
  <c r="Z55" i="57"/>
  <c r="Z54" i="57"/>
  <c r="Z53" i="57"/>
  <c r="Z52" i="57"/>
  <c r="Z51" i="57"/>
  <c r="Z50" i="57"/>
  <c r="Z49" i="57"/>
  <c r="Z48" i="57"/>
  <c r="Z47" i="57"/>
  <c r="Z26" i="57"/>
  <c r="Z24" i="57"/>
  <c r="Z23" i="57"/>
  <c r="Z22" i="57"/>
  <c r="Z16" i="57"/>
  <c r="Z12" i="57"/>
  <c r="Z10" i="57"/>
  <c r="Z46" i="57"/>
  <c r="Z42" i="57"/>
  <c r="Z27" i="57"/>
  <c r="Z15" i="57"/>
  <c r="Z9" i="57"/>
  <c r="Z43" i="57"/>
  <c r="Z19" i="57"/>
  <c r="Z44" i="57"/>
  <c r="Z17" i="57"/>
  <c r="Z11" i="57"/>
  <c r="C40" i="50"/>
  <c r="AG40" i="50"/>
  <c r="AG48" i="50"/>
  <c r="AG25" i="50"/>
  <c r="AG33" i="50"/>
  <c r="AG37" i="50"/>
  <c r="AG41" i="50"/>
  <c r="AG49" i="50"/>
  <c r="AC13" i="52"/>
  <c r="AS10" i="52"/>
  <c r="AB56" i="52"/>
  <c r="X51" i="52"/>
  <c r="AC51" i="52"/>
  <c r="X44" i="52"/>
  <c r="AC44" i="52"/>
  <c r="X36" i="52"/>
  <c r="AC36" i="52"/>
  <c r="X28" i="52"/>
  <c r="AC28" i="52"/>
  <c r="X23" i="52"/>
  <c r="AC23" i="52"/>
  <c r="X7" i="52"/>
  <c r="X12" i="52"/>
  <c r="X20" i="52"/>
  <c r="AC20" i="52"/>
  <c r="X29" i="52"/>
  <c r="AC29" i="52"/>
  <c r="X37" i="52"/>
  <c r="AC37" i="52"/>
  <c r="X45" i="52"/>
  <c r="AC45" i="52"/>
  <c r="X55" i="52"/>
  <c r="T38" i="50"/>
  <c r="T7" i="50"/>
  <c r="AQ7" i="50"/>
  <c r="T15" i="50"/>
  <c r="T17" i="50"/>
  <c r="T19" i="50"/>
  <c r="T45" i="50"/>
  <c r="T31" i="50"/>
  <c r="T34" i="50"/>
  <c r="T9" i="50"/>
  <c r="AQ9" i="50"/>
  <c r="T11" i="50"/>
  <c r="AQ11" i="50"/>
  <c r="T13" i="50"/>
  <c r="AQ13" i="50"/>
  <c r="T23" i="50"/>
  <c r="T25" i="50"/>
  <c r="T42" i="50"/>
  <c r="T29" i="50"/>
  <c r="T50" i="50"/>
  <c r="T10" i="50"/>
  <c r="AQ10" i="50"/>
  <c r="T12" i="50"/>
  <c r="AQ12" i="50"/>
  <c r="T53" i="50"/>
  <c r="AQ16" i="50"/>
  <c r="N7" i="50"/>
  <c r="N8" i="50"/>
  <c r="N16" i="50"/>
  <c r="N14" i="50"/>
  <c r="N20" i="50"/>
  <c r="N27" i="50"/>
  <c r="N32" i="50"/>
  <c r="N22" i="50"/>
  <c r="N15" i="50"/>
  <c r="N17" i="50"/>
  <c r="N21" i="50"/>
  <c r="N19" i="50"/>
  <c r="N45" i="50"/>
  <c r="N34" i="50"/>
  <c r="N9" i="50"/>
  <c r="N11" i="50"/>
  <c r="N13" i="50"/>
  <c r="C38" i="50"/>
  <c r="C8" i="50"/>
  <c r="AD8" i="50"/>
  <c r="AG8" i="50"/>
  <c r="C16" i="50"/>
  <c r="AG16" i="50"/>
  <c r="C14" i="50"/>
  <c r="C17" i="50"/>
  <c r="AG17" i="50"/>
  <c r="C20" i="50"/>
  <c r="C21" i="50"/>
  <c r="AG21" i="50"/>
  <c r="C45" i="50"/>
  <c r="AG45" i="50"/>
  <c r="C31" i="50"/>
  <c r="AG31" i="50"/>
  <c r="C34" i="50"/>
  <c r="AG34" i="50"/>
  <c r="C23" i="50"/>
  <c r="AG23" i="50"/>
  <c r="C42" i="50"/>
  <c r="C29" i="50"/>
  <c r="AG29" i="50"/>
  <c r="C50" i="50"/>
  <c r="C9" i="50"/>
  <c r="AG9" i="50"/>
  <c r="C11" i="50"/>
  <c r="C13" i="50"/>
  <c r="Z38" i="50"/>
  <c r="Z53" i="50"/>
  <c r="AV16" i="50"/>
  <c r="Z9" i="50"/>
  <c r="AV9" i="50"/>
  <c r="Z17" i="50"/>
  <c r="Z25" i="50"/>
  <c r="Z26" i="50"/>
  <c r="Z28" i="50"/>
  <c r="Z33" i="50"/>
  <c r="Z36" i="50"/>
  <c r="Z46" i="50"/>
  <c r="Z48" i="50"/>
  <c r="Z37" i="50"/>
  <c r="Z39" i="50"/>
  <c r="Z12" i="50"/>
  <c r="AV12" i="50"/>
  <c r="Z7" i="50"/>
  <c r="AV7" i="50"/>
  <c r="Z18" i="50"/>
  <c r="Z21" i="50"/>
  <c r="Z42" i="50"/>
  <c r="Z29" i="50"/>
  <c r="Z50" i="50"/>
  <c r="Z40" i="50"/>
  <c r="Z24" i="50"/>
  <c r="Z49" i="50"/>
  <c r="Z41" i="50"/>
  <c r="Z15" i="50"/>
  <c r="Z13" i="50"/>
  <c r="AV13" i="50"/>
  <c r="Z23" i="50"/>
  <c r="Z45" i="50"/>
  <c r="Z31" i="50"/>
  <c r="Z34" i="50"/>
  <c r="Z43" i="50"/>
  <c r="Z30" i="50"/>
  <c r="Z51" i="50"/>
  <c r="Z52" i="50"/>
  <c r="S56" i="52"/>
  <c r="F34" i="57"/>
  <c r="F33" i="57"/>
  <c r="F32" i="57"/>
  <c r="F31" i="57"/>
  <c r="F27" i="57"/>
  <c r="F23" i="57"/>
  <c r="F20" i="57"/>
  <c r="F16" i="57"/>
  <c r="F12" i="57"/>
  <c r="F57" i="57"/>
  <c r="F56" i="57"/>
  <c r="F55" i="57"/>
  <c r="F54" i="57"/>
  <c r="F53" i="57"/>
  <c r="F52" i="57"/>
  <c r="F51" i="57"/>
  <c r="F50" i="57"/>
  <c r="F49" i="57"/>
  <c r="F48" i="57"/>
  <c r="F28" i="57"/>
  <c r="F25" i="57"/>
  <c r="F24" i="57"/>
  <c r="F19" i="57"/>
  <c r="F15" i="57"/>
  <c r="F11" i="57"/>
  <c r="F46" i="57"/>
  <c r="F45" i="57"/>
  <c r="F44" i="57"/>
  <c r="F43" i="57"/>
  <c r="F29" i="57"/>
  <c r="F18" i="57"/>
  <c r="F14" i="57"/>
  <c r="F9" i="57"/>
  <c r="F38" i="57"/>
  <c r="F30" i="57"/>
  <c r="F13" i="57"/>
  <c r="F39" i="57"/>
  <c r="F40" i="57"/>
  <c r="F36" i="57"/>
  <c r="F26" i="57"/>
  <c r="AG20" i="50"/>
  <c r="AG22" i="50"/>
  <c r="AG38" i="50"/>
  <c r="AG42" i="50"/>
  <c r="AG46" i="50"/>
  <c r="AG50" i="50"/>
  <c r="X8" i="52"/>
  <c r="X50" i="52"/>
  <c r="AC50" i="52"/>
  <c r="X42" i="52"/>
  <c r="AC42" i="52"/>
  <c r="X34" i="52"/>
  <c r="AC34" i="52"/>
  <c r="X14" i="52"/>
  <c r="AC14" i="52"/>
  <c r="X22" i="52"/>
  <c r="AC22" i="52"/>
  <c r="X9" i="52"/>
  <c r="X16" i="52"/>
  <c r="X21" i="52"/>
  <c r="AC21" i="52"/>
  <c r="X31" i="52"/>
  <c r="AC31" i="52"/>
  <c r="X39" i="52"/>
  <c r="AC39" i="52"/>
  <c r="X47" i="52"/>
  <c r="AC47" i="52"/>
  <c r="L53" i="52"/>
  <c r="L49" i="52"/>
  <c r="L44" i="52"/>
  <c r="L37" i="52"/>
  <c r="L35" i="52"/>
  <c r="L31" i="52"/>
  <c r="L29" i="52"/>
  <c r="L27" i="52"/>
  <c r="L25" i="52"/>
  <c r="L23" i="52"/>
  <c r="L20" i="52"/>
  <c r="L18" i="52"/>
  <c r="L12" i="52"/>
  <c r="L7" i="52"/>
  <c r="L50" i="52"/>
  <c r="L48" i="52"/>
  <c r="L47" i="52"/>
  <c r="L43" i="52"/>
  <c r="L39" i="52"/>
  <c r="L22" i="52"/>
  <c r="L16" i="52"/>
  <c r="L9" i="52"/>
  <c r="L52" i="52"/>
  <c r="L46" i="52"/>
  <c r="L42" i="52"/>
  <c r="L38" i="52"/>
  <c r="L36" i="52"/>
  <c r="L34" i="52"/>
  <c r="L32" i="52"/>
  <c r="L30" i="52"/>
  <c r="L28" i="52"/>
  <c r="L26" i="52"/>
  <c r="L24" i="52"/>
  <c r="L17" i="52"/>
  <c r="L10" i="52"/>
  <c r="AX8" i="50"/>
  <c r="AD7" i="50"/>
  <c r="AX7" i="50"/>
  <c r="Z54" i="53"/>
  <c r="C53" i="53"/>
  <c r="AI53" i="53"/>
  <c r="C52" i="53"/>
  <c r="C38" i="53"/>
  <c r="AI38" i="53"/>
  <c r="C36" i="53"/>
  <c r="AI36" i="53"/>
  <c r="C34" i="53"/>
  <c r="AI34" i="53"/>
  <c r="C32" i="53"/>
  <c r="AI32" i="53"/>
  <c r="C30" i="53"/>
  <c r="AI30" i="53"/>
  <c r="C28" i="53"/>
  <c r="AI28" i="53"/>
  <c r="C25" i="53"/>
  <c r="AI25" i="53"/>
  <c r="C23" i="53"/>
  <c r="AI23" i="53"/>
  <c r="C21" i="53"/>
  <c r="AI21" i="53"/>
  <c r="C18" i="53"/>
  <c r="AI18" i="53"/>
  <c r="C50" i="53"/>
  <c r="C48" i="53"/>
  <c r="C46" i="53"/>
  <c r="C44" i="53"/>
  <c r="C42" i="53"/>
  <c r="AI42" i="53"/>
  <c r="C40" i="53"/>
  <c r="AI40" i="53"/>
  <c r="C20" i="53"/>
  <c r="AI20" i="53"/>
  <c r="C37" i="53"/>
  <c r="AI37" i="53"/>
  <c r="C35" i="53"/>
  <c r="AI35" i="53"/>
  <c r="C31" i="53"/>
  <c r="AI31" i="53"/>
  <c r="C29" i="53"/>
  <c r="AI29" i="53"/>
  <c r="C24" i="53"/>
  <c r="AI24" i="53"/>
  <c r="C22" i="53"/>
  <c r="AI22" i="53"/>
  <c r="C47" i="53"/>
  <c r="C41" i="53"/>
  <c r="AI41" i="53"/>
  <c r="C13" i="53"/>
  <c r="AI13" i="53"/>
  <c r="C11" i="53"/>
  <c r="AI11" i="53"/>
  <c r="C9" i="53"/>
  <c r="AI9" i="53"/>
  <c r="C45" i="53"/>
  <c r="C39" i="53"/>
  <c r="AI39" i="53"/>
  <c r="C19" i="53"/>
  <c r="AI19" i="53"/>
  <c r="C26" i="53"/>
  <c r="AI26" i="53"/>
  <c r="C14" i="53"/>
  <c r="AI14" i="53"/>
  <c r="C12" i="53"/>
  <c r="AI12" i="53"/>
  <c r="C10" i="53"/>
  <c r="AI10" i="53"/>
  <c r="C8" i="53"/>
  <c r="AI8" i="53"/>
  <c r="C7" i="53"/>
  <c r="AI7" i="53"/>
  <c r="N53" i="53"/>
  <c r="N48" i="53"/>
  <c r="N46" i="53"/>
  <c r="N44" i="53"/>
  <c r="N42" i="53"/>
  <c r="N40" i="53"/>
  <c r="N25" i="53"/>
  <c r="N18" i="53"/>
  <c r="N15" i="53"/>
  <c r="N52" i="53"/>
  <c r="N51" i="53"/>
  <c r="N50" i="53"/>
  <c r="N37" i="53"/>
  <c r="N35" i="53"/>
  <c r="N33" i="53"/>
  <c r="N29" i="53"/>
  <c r="N27" i="53"/>
  <c r="N24" i="53"/>
  <c r="N22" i="53"/>
  <c r="N20" i="53"/>
  <c r="N17" i="53"/>
  <c r="N49" i="53"/>
  <c r="N47" i="53"/>
  <c r="N45" i="53"/>
  <c r="N41" i="53"/>
  <c r="N39" i="53"/>
  <c r="N19" i="53"/>
  <c r="N32" i="53"/>
  <c r="N30" i="53"/>
  <c r="N13" i="53"/>
  <c r="N11" i="53"/>
  <c r="N9" i="53"/>
  <c r="N34" i="53"/>
  <c r="N21" i="53"/>
  <c r="N36" i="53"/>
  <c r="N26" i="53"/>
  <c r="N23" i="53"/>
  <c r="N14" i="53"/>
  <c r="N12" i="53"/>
  <c r="N10" i="53"/>
  <c r="N8" i="53"/>
  <c r="N7" i="53"/>
  <c r="V48" i="53"/>
  <c r="V46" i="53"/>
  <c r="V44" i="53"/>
  <c r="V42" i="53"/>
  <c r="V40" i="53"/>
  <c r="V38" i="53"/>
  <c r="V25" i="53"/>
  <c r="V18" i="53"/>
  <c r="V15" i="53"/>
  <c r="V52" i="53"/>
  <c r="V51" i="53"/>
  <c r="V50" i="53"/>
  <c r="V37" i="53"/>
  <c r="V35" i="53"/>
  <c r="V33" i="53"/>
  <c r="V31" i="53"/>
  <c r="V29" i="53"/>
  <c r="V27" i="53"/>
  <c r="V24" i="53"/>
  <c r="V22" i="53"/>
  <c r="V20" i="53"/>
  <c r="V17" i="53"/>
  <c r="V53" i="53"/>
  <c r="AU16" i="53"/>
  <c r="V49" i="53"/>
  <c r="V47" i="53"/>
  <c r="V45" i="53"/>
  <c r="V43" i="53"/>
  <c r="V41" i="53"/>
  <c r="V39" i="53"/>
  <c r="V19" i="53"/>
  <c r="V32" i="53"/>
  <c r="V30" i="53"/>
  <c r="V13" i="53"/>
  <c r="AU13" i="53"/>
  <c r="V11" i="53"/>
  <c r="AU11" i="53"/>
  <c r="V9" i="53"/>
  <c r="AU9" i="53"/>
  <c r="V34" i="53"/>
  <c r="V21" i="53"/>
  <c r="V7" i="53"/>
  <c r="V36" i="53"/>
  <c r="V26" i="53"/>
  <c r="V23" i="53"/>
  <c r="V14" i="53"/>
  <c r="AU14" i="53"/>
  <c r="V12" i="53"/>
  <c r="AU12" i="53"/>
  <c r="V10" i="53"/>
  <c r="AU10" i="53"/>
  <c r="V8" i="53"/>
  <c r="AU8" i="53"/>
  <c r="AD54" i="53"/>
  <c r="AD53" i="53"/>
  <c r="AZ16" i="53"/>
  <c r="AD48" i="53"/>
  <c r="AD46" i="53"/>
  <c r="AD44" i="53"/>
  <c r="AD42" i="53"/>
  <c r="AD40" i="53"/>
  <c r="AD38" i="53"/>
  <c r="AD25" i="53"/>
  <c r="AD18" i="53"/>
  <c r="AD15" i="53"/>
  <c r="AD52" i="53"/>
  <c r="AD51" i="53"/>
  <c r="AD50" i="53"/>
  <c r="AD37" i="53"/>
  <c r="AD35" i="53"/>
  <c r="AD33" i="53"/>
  <c r="AD31" i="53"/>
  <c r="AD29" i="53"/>
  <c r="AD27" i="53"/>
  <c r="AD24" i="53"/>
  <c r="AD22" i="53"/>
  <c r="AD20" i="53"/>
  <c r="AD17" i="53"/>
  <c r="AD49" i="53"/>
  <c r="AD47" i="53"/>
  <c r="AD45" i="53"/>
  <c r="AD43" i="53"/>
  <c r="AD41" i="53"/>
  <c r="AD39" i="53"/>
  <c r="AD19" i="53"/>
  <c r="AD32" i="53"/>
  <c r="AD30" i="53"/>
  <c r="AD13" i="53"/>
  <c r="AZ13" i="53"/>
  <c r="AD11" i="53"/>
  <c r="AZ11" i="53"/>
  <c r="AD9" i="53"/>
  <c r="AZ9" i="53"/>
  <c r="AD7" i="53"/>
  <c r="AZ7" i="53"/>
  <c r="AD34" i="53"/>
  <c r="AD21" i="53"/>
  <c r="AD36" i="53"/>
  <c r="AD26" i="53"/>
  <c r="AD23" i="53"/>
  <c r="AD14" i="53"/>
  <c r="AZ14" i="53"/>
  <c r="AD12" i="53"/>
  <c r="AZ12" i="53"/>
  <c r="AD10" i="53"/>
  <c r="AZ10" i="53"/>
  <c r="AD8" i="53"/>
  <c r="AZ8" i="53"/>
  <c r="N25" i="54"/>
  <c r="F21" i="57"/>
  <c r="Z21" i="57"/>
  <c r="F22" i="57"/>
  <c r="F37" i="57"/>
  <c r="L42" i="50"/>
  <c r="L25" i="50"/>
  <c r="L23" i="50"/>
  <c r="L13" i="50"/>
  <c r="L11" i="50"/>
  <c r="L9" i="50"/>
  <c r="R54" i="50"/>
  <c r="H54" i="50"/>
  <c r="N10" i="52"/>
  <c r="AK10" i="52"/>
  <c r="N17" i="52"/>
  <c r="AK17" i="52"/>
  <c r="N24" i="52"/>
  <c r="N26" i="52"/>
  <c r="N28" i="52"/>
  <c r="N30" i="52"/>
  <c r="N32" i="52"/>
  <c r="N34" i="52"/>
  <c r="N36" i="52"/>
  <c r="L45" i="50"/>
  <c r="L19" i="50"/>
  <c r="L15" i="50"/>
  <c r="L17" i="50"/>
  <c r="L21" i="50"/>
  <c r="L54" i="50"/>
  <c r="E54" i="50"/>
  <c r="AB47" i="50"/>
  <c r="N9" i="52"/>
  <c r="AK9" i="52"/>
  <c r="N16" i="52"/>
  <c r="AK16" i="52"/>
  <c r="N22" i="52"/>
  <c r="H54" i="53"/>
  <c r="R54" i="53"/>
  <c r="AF46" i="53"/>
  <c r="B58" i="54"/>
  <c r="Q58" i="57"/>
  <c r="R9" i="57"/>
  <c r="AW9" i="57"/>
  <c r="AF50" i="53"/>
  <c r="AI50" i="53"/>
  <c r="F58" i="54"/>
  <c r="L58" i="57"/>
  <c r="J58" i="54"/>
  <c r="J57" i="57"/>
  <c r="AB57" i="57"/>
  <c r="E30" i="56"/>
  <c r="E57" i="56"/>
  <c r="P44" i="56"/>
  <c r="X46" i="56"/>
  <c r="X57" i="56"/>
  <c r="AF44" i="56"/>
  <c r="AF57" i="56"/>
  <c r="N34" i="56"/>
  <c r="V37" i="56"/>
  <c r="P42" i="56"/>
  <c r="N44" i="56"/>
  <c r="R60" i="56"/>
  <c r="BI16" i="56" s="1"/>
  <c r="R57" i="56"/>
  <c r="Z57" i="56"/>
  <c r="L42" i="56"/>
  <c r="L57" i="56"/>
  <c r="T50" i="56"/>
  <c r="T57" i="56"/>
  <c r="AB60" i="56"/>
  <c r="BP16" i="56" s="1"/>
  <c r="AB57" i="56"/>
  <c r="AJ60" i="56"/>
  <c r="AJ57" i="56"/>
  <c r="L13" i="56"/>
  <c r="C57" i="56"/>
  <c r="AZ57" i="56"/>
  <c r="N60" i="56"/>
  <c r="N57" i="56"/>
  <c r="V60" i="56"/>
  <c r="BL16" i="56"/>
  <c r="V57" i="56"/>
  <c r="AD61" i="56"/>
  <c r="AD57" i="56"/>
  <c r="E18" i="56"/>
  <c r="X18" i="56"/>
  <c r="R10" i="56"/>
  <c r="BI10" i="56" s="1"/>
  <c r="R12" i="56"/>
  <c r="BI12" i="56"/>
  <c r="R16" i="56"/>
  <c r="R17" i="56"/>
  <c r="R18" i="56"/>
  <c r="E19" i="56"/>
  <c r="R20" i="56"/>
  <c r="R22" i="56"/>
  <c r="R23" i="56"/>
  <c r="R24" i="56"/>
  <c r="E26" i="56"/>
  <c r="R29" i="56"/>
  <c r="E32" i="56"/>
  <c r="H37" i="56"/>
  <c r="R37" i="56"/>
  <c r="X38" i="56"/>
  <c r="Z42" i="56"/>
  <c r="R44" i="56"/>
  <c r="R47" i="56"/>
  <c r="AF60" i="56"/>
  <c r="P18" i="56"/>
  <c r="AF18" i="56"/>
  <c r="AF31" i="56"/>
  <c r="R7" i="56"/>
  <c r="BI7" i="56"/>
  <c r="R8" i="56"/>
  <c r="BI8" i="56" s="1"/>
  <c r="R9" i="56"/>
  <c r="BI9" i="56" s="1"/>
  <c r="E13" i="56"/>
  <c r="X13" i="56"/>
  <c r="BN13" i="56" s="1"/>
  <c r="AF13" i="56"/>
  <c r="Z16" i="56"/>
  <c r="AF17" i="56"/>
  <c r="R26" i="56"/>
  <c r="R28" i="56"/>
  <c r="X29" i="56"/>
  <c r="R33" i="56"/>
  <c r="Z35" i="56"/>
  <c r="R40" i="56"/>
  <c r="R41" i="56"/>
  <c r="AF48" i="56"/>
  <c r="R49" i="56"/>
  <c r="L35" i="56"/>
  <c r="T60" i="56"/>
  <c r="BJ16" i="56"/>
  <c r="E9" i="56"/>
  <c r="X9" i="56"/>
  <c r="BN9" i="56"/>
  <c r="AF9" i="56"/>
  <c r="N10" i="56"/>
  <c r="AD10" i="56"/>
  <c r="BQ10" i="56"/>
  <c r="N11" i="56"/>
  <c r="AD11" i="56"/>
  <c r="BQ11" i="56" s="1"/>
  <c r="N12" i="56"/>
  <c r="AD12" i="56"/>
  <c r="BQ12" i="56" s="1"/>
  <c r="C16" i="56"/>
  <c r="AZ16" i="56"/>
  <c r="V16" i="56"/>
  <c r="C17" i="56"/>
  <c r="AZ17" i="56" s="1"/>
  <c r="N17" i="56"/>
  <c r="V17" i="56"/>
  <c r="AD17" i="56"/>
  <c r="C19" i="56"/>
  <c r="AZ19" i="56"/>
  <c r="N19" i="56"/>
  <c r="AD19" i="56"/>
  <c r="N20" i="56"/>
  <c r="AD20" i="56"/>
  <c r="N21" i="56"/>
  <c r="AD21" i="56"/>
  <c r="N22" i="56"/>
  <c r="AB22" i="56"/>
  <c r="N26" i="56"/>
  <c r="AD26" i="56"/>
  <c r="C28" i="56"/>
  <c r="AZ28" i="56"/>
  <c r="V28" i="56"/>
  <c r="V29" i="56"/>
  <c r="V30" i="56"/>
  <c r="C31" i="56"/>
  <c r="AZ31" i="56" s="1"/>
  <c r="X31" i="56"/>
  <c r="C32" i="56"/>
  <c r="AZ32" i="56" s="1"/>
  <c r="N32" i="56"/>
  <c r="AD32" i="56"/>
  <c r="N33" i="56"/>
  <c r="V34" i="56"/>
  <c r="C35" i="56"/>
  <c r="AZ35" i="56" s="1"/>
  <c r="V35" i="56"/>
  <c r="AF37" i="56"/>
  <c r="C39" i="56"/>
  <c r="AZ39" i="56" s="1"/>
  <c r="V40" i="56"/>
  <c r="N41" i="56"/>
  <c r="C42" i="56"/>
  <c r="AZ42" i="56" s="1"/>
  <c r="V43" i="56"/>
  <c r="N45" i="56"/>
  <c r="C46" i="56"/>
  <c r="AZ46" i="56" s="1"/>
  <c r="C48" i="56"/>
  <c r="AZ48" i="56" s="1"/>
  <c r="V48" i="56"/>
  <c r="V49" i="56"/>
  <c r="C51" i="56"/>
  <c r="AZ51" i="56" s="1"/>
  <c r="V51" i="56"/>
  <c r="L9" i="56"/>
  <c r="T9" i="56"/>
  <c r="BJ9" i="56" s="1"/>
  <c r="AB9" i="56"/>
  <c r="BP9" i="56" s="1"/>
  <c r="E20" i="56"/>
  <c r="AF24" i="56"/>
  <c r="T31" i="56"/>
  <c r="E7" i="56"/>
  <c r="X7" i="56"/>
  <c r="BN7" i="56"/>
  <c r="AF7" i="56"/>
  <c r="L11" i="56"/>
  <c r="T11" i="56"/>
  <c r="BJ11" i="56"/>
  <c r="AB11" i="56"/>
  <c r="BP11" i="56" s="1"/>
  <c r="E15" i="56"/>
  <c r="P15" i="56"/>
  <c r="X15" i="56"/>
  <c r="AF15" i="56"/>
  <c r="L16" i="56"/>
  <c r="T16" i="56"/>
  <c r="AB16" i="56"/>
  <c r="T19" i="56"/>
  <c r="L22" i="56"/>
  <c r="P23" i="56"/>
  <c r="X23" i="56"/>
  <c r="AF23" i="56"/>
  <c r="T25" i="56"/>
  <c r="AB28" i="56"/>
  <c r="AF29" i="56"/>
  <c r="E33" i="56"/>
  <c r="E34" i="56"/>
  <c r="P34" i="56"/>
  <c r="E39" i="56"/>
  <c r="E41" i="56"/>
  <c r="E43" i="56"/>
  <c r="L44" i="56"/>
  <c r="T44" i="56"/>
  <c r="AB44" i="56"/>
  <c r="AB46" i="56"/>
  <c r="X48" i="56"/>
  <c r="X50" i="56"/>
  <c r="L7" i="56"/>
  <c r="T7" i="56"/>
  <c r="BJ7" i="56"/>
  <c r="AB7" i="56"/>
  <c r="BP7" i="56" s="1"/>
  <c r="E11" i="56"/>
  <c r="P11" i="56"/>
  <c r="BH11" i="56" s="1"/>
  <c r="X11" i="56"/>
  <c r="BN11" i="56"/>
  <c r="AF11" i="56"/>
  <c r="L15" i="56"/>
  <c r="T15" i="56"/>
  <c r="AB15" i="56"/>
  <c r="E16" i="56"/>
  <c r="X16" i="56"/>
  <c r="X20" i="56"/>
  <c r="L23" i="56"/>
  <c r="L61" i="56" s="1"/>
  <c r="T23" i="56"/>
  <c r="AB23" i="56"/>
  <c r="E24" i="56"/>
  <c r="P24" i="56"/>
  <c r="X26" i="56"/>
  <c r="R31" i="56"/>
  <c r="R35" i="56"/>
  <c r="R36" i="56"/>
  <c r="X37" i="56"/>
  <c r="R38" i="56"/>
  <c r="AF38" i="56"/>
  <c r="Z39" i="56"/>
  <c r="AF42" i="56"/>
  <c r="X44" i="56"/>
  <c r="R45" i="56"/>
  <c r="R48" i="56"/>
  <c r="L50" i="56"/>
  <c r="R51" i="56"/>
  <c r="L28" i="56"/>
  <c r="L29" i="56"/>
  <c r="T29" i="56"/>
  <c r="AB29" i="56"/>
  <c r="T32" i="56"/>
  <c r="L36" i="56"/>
  <c r="L37" i="56"/>
  <c r="T37" i="56"/>
  <c r="AB37" i="56"/>
  <c r="AB38" i="56"/>
  <c r="T42" i="56"/>
  <c r="L46" i="56"/>
  <c r="L48" i="56"/>
  <c r="T48" i="56"/>
  <c r="AB48" i="56"/>
  <c r="AB50" i="56"/>
  <c r="E48" i="56"/>
  <c r="E44" i="56"/>
  <c r="E40" i="56"/>
  <c r="E50" i="56"/>
  <c r="E46" i="56"/>
  <c r="E42" i="56"/>
  <c r="E35" i="56"/>
  <c r="E31" i="56"/>
  <c r="E27" i="56"/>
  <c r="E25" i="56"/>
  <c r="E21" i="56"/>
  <c r="P51" i="56"/>
  <c r="P36" i="56"/>
  <c r="P22" i="56"/>
  <c r="X49" i="56"/>
  <c r="X45" i="56"/>
  <c r="X41" i="56"/>
  <c r="X51" i="56"/>
  <c r="X47" i="56"/>
  <c r="X43" i="56"/>
  <c r="X39" i="56"/>
  <c r="X36" i="56"/>
  <c r="X32" i="56"/>
  <c r="X28" i="56"/>
  <c r="X25" i="56"/>
  <c r="X22" i="56"/>
  <c r="X19" i="56"/>
  <c r="AF61" i="56"/>
  <c r="AF49" i="56"/>
  <c r="AF45" i="56"/>
  <c r="AF41" i="56"/>
  <c r="AF51" i="56"/>
  <c r="AF47" i="56"/>
  <c r="AF43" i="56"/>
  <c r="AF39" i="56"/>
  <c r="AF36" i="56"/>
  <c r="AF32" i="56"/>
  <c r="AF28" i="56"/>
  <c r="AF25" i="56"/>
  <c r="AF22" i="56"/>
  <c r="AF19" i="56"/>
  <c r="AF16" i="56"/>
  <c r="L8" i="56"/>
  <c r="T8" i="56"/>
  <c r="BJ8" i="56"/>
  <c r="AB8" i="56"/>
  <c r="BP8" i="56" s="1"/>
  <c r="E10" i="56"/>
  <c r="P10" i="56"/>
  <c r="BH10" i="56" s="1"/>
  <c r="X10" i="56"/>
  <c r="BN10" i="56"/>
  <c r="AF10" i="56"/>
  <c r="L12" i="56"/>
  <c r="T12" i="56"/>
  <c r="BJ12" i="56"/>
  <c r="AB12" i="56"/>
  <c r="BP12" i="56" s="1"/>
  <c r="E14" i="56"/>
  <c r="X14" i="56"/>
  <c r="BN14" i="56" s="1"/>
  <c r="AF14" i="56"/>
  <c r="E17" i="56"/>
  <c r="L19" i="56"/>
  <c r="X21" i="56"/>
  <c r="AF21" i="56"/>
  <c r="T22" i="56"/>
  <c r="X24" i="56"/>
  <c r="AB25" i="56"/>
  <c r="AF26" i="56"/>
  <c r="L27" i="56"/>
  <c r="T27" i="56"/>
  <c r="AB27" i="56"/>
  <c r="E28" i="56"/>
  <c r="E29" i="56"/>
  <c r="L32" i="56"/>
  <c r="L33" i="56"/>
  <c r="T33" i="56"/>
  <c r="AB33" i="56"/>
  <c r="T35" i="56"/>
  <c r="AB35" i="56"/>
  <c r="E36" i="56"/>
  <c r="E37" i="56"/>
  <c r="T38" i="56"/>
  <c r="P40" i="56"/>
  <c r="X40" i="56"/>
  <c r="AF40" i="56"/>
  <c r="X42" i="56"/>
  <c r="E45" i="56"/>
  <c r="E47" i="56"/>
  <c r="AF50" i="56"/>
  <c r="E60" i="56"/>
  <c r="L51" i="56"/>
  <c r="L47" i="56"/>
  <c r="L39" i="56"/>
  <c r="L49" i="56"/>
  <c r="L45" i="56"/>
  <c r="L41" i="56"/>
  <c r="L34" i="56"/>
  <c r="L30" i="56"/>
  <c r="L26" i="56"/>
  <c r="L24" i="56"/>
  <c r="L20" i="56"/>
  <c r="T51" i="56"/>
  <c r="T47" i="56"/>
  <c r="T43" i="56"/>
  <c r="T39" i="56"/>
  <c r="T49" i="56"/>
  <c r="T45" i="56"/>
  <c r="T41" i="56"/>
  <c r="T34" i="56"/>
  <c r="T30" i="56"/>
  <c r="T26" i="56"/>
  <c r="T24" i="56"/>
  <c r="T20" i="56"/>
  <c r="AB51" i="56"/>
  <c r="AB47" i="56"/>
  <c r="AB43" i="56"/>
  <c r="AB39" i="56"/>
  <c r="AB49" i="56"/>
  <c r="AB45" i="56"/>
  <c r="AB41" i="56"/>
  <c r="AB34" i="56"/>
  <c r="AB30" i="56"/>
  <c r="AB26" i="56"/>
  <c r="AB24" i="56"/>
  <c r="AB20" i="56"/>
  <c r="E8" i="56"/>
  <c r="X8" i="56"/>
  <c r="BN8" i="56"/>
  <c r="AF8" i="56"/>
  <c r="L10" i="56"/>
  <c r="T10" i="56"/>
  <c r="BJ10" i="56"/>
  <c r="AB10" i="56"/>
  <c r="BP10" i="56" s="1"/>
  <c r="E12" i="56"/>
  <c r="P12" i="56"/>
  <c r="BH12" i="56" s="1"/>
  <c r="X12" i="56"/>
  <c r="BN12" i="56" s="1"/>
  <c r="AF12" i="56"/>
  <c r="L14" i="56"/>
  <c r="T14" i="56"/>
  <c r="BJ14" i="56" s="1"/>
  <c r="AB14" i="56"/>
  <c r="BP14" i="56" s="1"/>
  <c r="AB19" i="56"/>
  <c r="AF20" i="56"/>
  <c r="L21" i="56"/>
  <c r="T21" i="56"/>
  <c r="AB21" i="56"/>
  <c r="E22" i="56"/>
  <c r="E23" i="56"/>
  <c r="L25" i="56"/>
  <c r="P27" i="56"/>
  <c r="X27" i="56"/>
  <c r="AF27" i="56"/>
  <c r="T28" i="56"/>
  <c r="X30" i="56"/>
  <c r="AB32" i="56"/>
  <c r="X33" i="56"/>
  <c r="AF33" i="56"/>
  <c r="X34" i="56"/>
  <c r="X35" i="56"/>
  <c r="AF35" i="56"/>
  <c r="T36" i="56"/>
  <c r="L40" i="56"/>
  <c r="T40" i="56"/>
  <c r="AB40" i="56"/>
  <c r="AB42" i="56"/>
  <c r="T46" i="56"/>
  <c r="AF46" i="56"/>
  <c r="E49" i="56"/>
  <c r="E51" i="56"/>
  <c r="L60" i="56"/>
  <c r="X60" i="56"/>
  <c r="BN16" i="56" s="1"/>
  <c r="C34" i="56"/>
  <c r="AZ34" i="56"/>
  <c r="N35" i="56"/>
  <c r="C38" i="56"/>
  <c r="AZ38" i="56" s="1"/>
  <c r="V38" i="56"/>
  <c r="C41" i="56"/>
  <c r="AZ41" i="56" s="1"/>
  <c r="N42" i="56"/>
  <c r="V42" i="56"/>
  <c r="AD42" i="56"/>
  <c r="C45" i="56"/>
  <c r="AZ45" i="56" s="1"/>
  <c r="N46" i="56"/>
  <c r="V46" i="56"/>
  <c r="AD46" i="56"/>
  <c r="C49" i="56"/>
  <c r="AZ49" i="56" s="1"/>
  <c r="N50" i="56"/>
  <c r="V50" i="56"/>
  <c r="AD50" i="56"/>
  <c r="C60" i="56"/>
  <c r="AZ60" i="56"/>
  <c r="AD60" i="56"/>
  <c r="BQ16" i="56" s="1"/>
  <c r="B58" i="57"/>
  <c r="AJ58" i="57"/>
  <c r="F58" i="57"/>
  <c r="AB9" i="57"/>
  <c r="AB10" i="57"/>
  <c r="J11" i="57"/>
  <c r="N11" i="57"/>
  <c r="AS11" i="57"/>
  <c r="AB11" i="57"/>
  <c r="J12" i="57"/>
  <c r="N12" i="57"/>
  <c r="AS12" i="57"/>
  <c r="AB12" i="57"/>
  <c r="J13" i="57"/>
  <c r="N13" i="57"/>
  <c r="AS13" i="57"/>
  <c r="AB13" i="57"/>
  <c r="J14" i="57"/>
  <c r="N14" i="57"/>
  <c r="AS14" i="57"/>
  <c r="AB14" i="57"/>
  <c r="J15" i="57"/>
  <c r="N15" i="57"/>
  <c r="AS15" i="57"/>
  <c r="AB15" i="57"/>
  <c r="J16" i="57"/>
  <c r="N16" i="57"/>
  <c r="AB16" i="57"/>
  <c r="AB17" i="57"/>
  <c r="J56" i="57"/>
  <c r="J55" i="57"/>
  <c r="J54" i="57"/>
  <c r="J53" i="57"/>
  <c r="J52" i="57"/>
  <c r="J51" i="57"/>
  <c r="J50" i="57"/>
  <c r="J49" i="57"/>
  <c r="J48" i="57"/>
  <c r="J46" i="57"/>
  <c r="J45" i="57"/>
  <c r="J44" i="57"/>
  <c r="J43" i="57"/>
  <c r="J41" i="57"/>
  <c r="J40" i="57"/>
  <c r="J39" i="57"/>
  <c r="J38" i="57"/>
  <c r="J37" i="57"/>
  <c r="J36" i="57"/>
  <c r="J34" i="57"/>
  <c r="J33" i="57"/>
  <c r="J32" i="57"/>
  <c r="J31" i="57"/>
  <c r="J30" i="57"/>
  <c r="J24" i="57"/>
  <c r="J23" i="57"/>
  <c r="N56" i="57"/>
  <c r="N55" i="57"/>
  <c r="N54" i="57"/>
  <c r="N53" i="57"/>
  <c r="N52" i="57"/>
  <c r="N51" i="57"/>
  <c r="N50" i="57"/>
  <c r="N49" i="57"/>
  <c r="N48" i="57"/>
  <c r="N47" i="57"/>
  <c r="N46" i="57"/>
  <c r="N45" i="57"/>
  <c r="N44" i="57"/>
  <c r="N43" i="57"/>
  <c r="N42" i="57"/>
  <c r="N41" i="57"/>
  <c r="N40" i="57"/>
  <c r="N39" i="57"/>
  <c r="N38" i="57"/>
  <c r="N37" i="57"/>
  <c r="N36" i="57"/>
  <c r="N35" i="57"/>
  <c r="N34" i="57"/>
  <c r="N33" i="57"/>
  <c r="N32" i="57"/>
  <c r="N31" i="57"/>
  <c r="N30" i="57"/>
  <c r="N24" i="57"/>
  <c r="N23" i="57"/>
  <c r="AB56" i="57"/>
  <c r="AB55" i="57"/>
  <c r="AB54" i="57"/>
  <c r="AB53" i="57"/>
  <c r="AB52" i="57"/>
  <c r="AB51" i="57"/>
  <c r="AB50" i="57"/>
  <c r="AB49" i="57"/>
  <c r="AB48" i="57"/>
  <c r="AB47" i="57"/>
  <c r="AB46" i="57"/>
  <c r="AB45" i="57"/>
  <c r="AB44" i="57"/>
  <c r="AB43" i="57"/>
  <c r="AB42" i="57"/>
  <c r="AB41" i="57"/>
  <c r="AB40" i="57"/>
  <c r="AB39" i="57"/>
  <c r="AB38" i="57"/>
  <c r="AB37" i="57"/>
  <c r="AB36" i="57"/>
  <c r="AB35" i="57"/>
  <c r="AB34" i="57"/>
  <c r="AB33" i="57"/>
  <c r="AB32" i="57"/>
  <c r="AB31" i="57"/>
  <c r="AB30" i="57"/>
  <c r="AB24" i="57"/>
  <c r="AB23" i="57"/>
  <c r="AB20" i="57"/>
  <c r="J9" i="57"/>
  <c r="N9" i="57"/>
  <c r="AS9" i="57"/>
  <c r="J19" i="57"/>
  <c r="N19" i="57"/>
  <c r="AS19" i="57"/>
  <c r="AB19" i="57"/>
  <c r="P8" i="52"/>
  <c r="P53" i="52"/>
  <c r="P51" i="52"/>
  <c r="P47" i="52"/>
  <c r="P43" i="52"/>
  <c r="P39" i="52"/>
  <c r="P35" i="52"/>
  <c r="P31" i="52"/>
  <c r="P26" i="52"/>
  <c r="P21" i="52"/>
  <c r="P13" i="52"/>
  <c r="AM13" i="52"/>
  <c r="P16" i="52"/>
  <c r="AM16" i="52"/>
  <c r="P11" i="52"/>
  <c r="AM11" i="52"/>
  <c r="P9" i="52"/>
  <c r="AM9" i="52"/>
  <c r="P50" i="52"/>
  <c r="P46" i="52"/>
  <c r="P42" i="52"/>
  <c r="P38" i="52"/>
  <c r="P34" i="52"/>
  <c r="P30" i="52"/>
  <c r="P14" i="52"/>
  <c r="P25" i="52"/>
  <c r="P22" i="52"/>
  <c r="P18" i="52"/>
  <c r="P54" i="52"/>
  <c r="P55" i="52"/>
  <c r="AM19" i="52"/>
  <c r="P52" i="52"/>
  <c r="P49" i="52"/>
  <c r="P45" i="52"/>
  <c r="P41" i="52"/>
  <c r="P37" i="52"/>
  <c r="P33" i="52"/>
  <c r="P29" i="52"/>
  <c r="P24" i="52"/>
  <c r="P20" i="52"/>
  <c r="P17" i="52"/>
  <c r="AM17" i="52"/>
  <c r="P12" i="52"/>
  <c r="AM12" i="52"/>
  <c r="P10" i="52"/>
  <c r="AM10" i="52"/>
  <c r="P7" i="52"/>
  <c r="AM7" i="52"/>
  <c r="P48" i="52"/>
  <c r="P44" i="52"/>
  <c r="P40" i="52"/>
  <c r="P36" i="52"/>
  <c r="P32" i="52"/>
  <c r="P28" i="52"/>
  <c r="P27" i="52"/>
  <c r="P23" i="52"/>
  <c r="P19" i="52"/>
  <c r="P15" i="52"/>
  <c r="X7" i="50"/>
  <c r="AU7" i="50"/>
  <c r="P7" i="50"/>
  <c r="AO7" i="50"/>
  <c r="N54" i="50"/>
  <c r="C7" i="50"/>
  <c r="AG7" i="50"/>
  <c r="C54" i="50"/>
  <c r="Z8" i="50"/>
  <c r="Z11" i="50"/>
  <c r="AV11" i="50"/>
  <c r="Z16" i="50"/>
  <c r="F48" i="52"/>
  <c r="F50" i="52"/>
  <c r="F56" i="52"/>
  <c r="J50" i="52"/>
  <c r="J56" i="52"/>
  <c r="L51" i="52"/>
  <c r="L54" i="52"/>
  <c r="L55" i="52"/>
  <c r="Q56" i="52"/>
  <c r="C51" i="53"/>
  <c r="L54" i="53"/>
  <c r="AF44" i="53"/>
  <c r="AI44" i="53"/>
  <c r="AF48" i="53"/>
  <c r="AI48" i="53"/>
  <c r="AF52" i="53"/>
  <c r="AI52" i="53"/>
  <c r="AB16" i="50"/>
  <c r="AB12" i="50"/>
  <c r="AB13" i="50"/>
  <c r="AW13" i="50"/>
  <c r="AB14" i="50"/>
  <c r="AW14" i="50"/>
  <c r="AB18" i="50"/>
  <c r="AB20" i="50"/>
  <c r="AB21" i="50"/>
  <c r="AB42" i="50"/>
  <c r="AB29" i="50"/>
  <c r="AB50" i="50"/>
  <c r="AB40" i="50"/>
  <c r="AB24" i="50"/>
  <c r="AB49" i="50"/>
  <c r="AB52" i="50"/>
  <c r="AG10" i="50"/>
  <c r="AG11" i="50"/>
  <c r="AG12" i="50"/>
  <c r="AG13" i="50"/>
  <c r="AG14" i="50"/>
  <c r="AG53" i="50"/>
  <c r="X9" i="50"/>
  <c r="AB38" i="50"/>
  <c r="AB39" i="50"/>
  <c r="AB37" i="50"/>
  <c r="AB51" i="50"/>
  <c r="AB48" i="50"/>
  <c r="AB30" i="50"/>
  <c r="AB46" i="50"/>
  <c r="AB43" i="50"/>
  <c r="AB36" i="50"/>
  <c r="AB34" i="50"/>
  <c r="AB33" i="50"/>
  <c r="AB31" i="50"/>
  <c r="AB28" i="50"/>
  <c r="AB45" i="50"/>
  <c r="AB26" i="50"/>
  <c r="AQ16" i="53"/>
  <c r="P54" i="53"/>
  <c r="AS16" i="53"/>
  <c r="T54" i="53"/>
  <c r="AW16" i="53"/>
  <c r="X54" i="53"/>
  <c r="AY16" i="53"/>
  <c r="AB54" i="53"/>
  <c r="N38" i="52"/>
  <c r="N39" i="52"/>
  <c r="N40" i="52"/>
  <c r="N41" i="52"/>
  <c r="N42" i="52"/>
  <c r="N43" i="52"/>
  <c r="N44" i="52"/>
  <c r="N45" i="52"/>
  <c r="N46" i="52"/>
  <c r="N47" i="52"/>
  <c r="N48" i="52"/>
  <c r="N49" i="52"/>
  <c r="N50" i="52"/>
  <c r="N51" i="52"/>
  <c r="N53" i="52"/>
  <c r="E50" i="53"/>
  <c r="E51" i="53"/>
  <c r="E52" i="53"/>
  <c r="AF43" i="53"/>
  <c r="AI43" i="53"/>
  <c r="AF45" i="53"/>
  <c r="AI45" i="53"/>
  <c r="AF47" i="53"/>
  <c r="AI47" i="53"/>
  <c r="AF49" i="53"/>
  <c r="AI49" i="53"/>
  <c r="AF51" i="53"/>
  <c r="AI51" i="53"/>
  <c r="L52" i="54"/>
  <c r="L53" i="54"/>
  <c r="L54" i="54"/>
  <c r="L55" i="54"/>
  <c r="P17" i="57"/>
  <c r="R17" i="57"/>
  <c r="T17" i="57"/>
  <c r="V17" i="57"/>
  <c r="X17" i="57"/>
  <c r="AF9" i="57"/>
  <c r="AF17" i="57"/>
  <c r="AF16" i="57"/>
  <c r="AF15" i="57"/>
  <c r="AF14" i="57"/>
  <c r="AF13" i="57"/>
  <c r="AF12" i="57"/>
  <c r="AF11" i="57"/>
  <c r="AF10" i="57"/>
  <c r="AF57" i="57"/>
  <c r="AJ23" i="56"/>
  <c r="AJ22" i="56"/>
  <c r="AJ21" i="56"/>
  <c r="AJ20" i="56"/>
  <c r="AJ19" i="56"/>
  <c r="AJ18" i="56"/>
  <c r="AJ17" i="56"/>
  <c r="AJ16" i="56"/>
  <c r="AJ15" i="56"/>
  <c r="AJ14" i="56"/>
  <c r="AJ13" i="56"/>
  <c r="AJ12" i="56"/>
  <c r="AJ34" i="56"/>
  <c r="AJ33" i="56"/>
  <c r="AJ32" i="56"/>
  <c r="AJ31" i="56"/>
  <c r="AJ30" i="56"/>
  <c r="AJ29" i="56"/>
  <c r="AJ28" i="56"/>
  <c r="AJ27" i="56"/>
  <c r="AJ26" i="56"/>
  <c r="AJ25" i="56"/>
  <c r="AJ24" i="56"/>
  <c r="AJ51" i="56"/>
  <c r="AJ50" i="56"/>
  <c r="AJ49" i="56"/>
  <c r="AJ48" i="56"/>
  <c r="AJ47" i="56"/>
  <c r="AJ46" i="56"/>
  <c r="AJ45" i="56"/>
  <c r="AJ44" i="56"/>
  <c r="AJ43" i="56"/>
  <c r="AJ42" i="56"/>
  <c r="AJ41" i="56"/>
  <c r="AJ40" i="56"/>
  <c r="AJ39" i="56"/>
  <c r="AJ38" i="56"/>
  <c r="AJ37" i="56"/>
  <c r="AJ36" i="56"/>
  <c r="AJ35" i="56"/>
  <c r="C57" i="57"/>
  <c r="C56" i="57"/>
  <c r="AK56" i="57"/>
  <c r="C55" i="57"/>
  <c r="AK55" i="57"/>
  <c r="C54" i="57"/>
  <c r="AK54" i="57"/>
  <c r="C53" i="57"/>
  <c r="AK53" i="57"/>
  <c r="C52" i="57"/>
  <c r="AK52" i="57"/>
  <c r="C51" i="57"/>
  <c r="AK51" i="57"/>
  <c r="C50" i="57"/>
  <c r="AK50" i="57"/>
  <c r="C49" i="57"/>
  <c r="AK49" i="57"/>
  <c r="C48" i="57"/>
  <c r="AK48" i="57"/>
  <c r="C47" i="57"/>
  <c r="AK47" i="57"/>
  <c r="C46" i="57"/>
  <c r="AK46" i="57"/>
  <c r="C45" i="57"/>
  <c r="AK45" i="57"/>
  <c r="C44" i="57"/>
  <c r="AK44" i="57"/>
  <c r="C43" i="57"/>
  <c r="AK43" i="57"/>
  <c r="C42" i="57"/>
  <c r="AK42" i="57"/>
  <c r="C41" i="57"/>
  <c r="AK41" i="57"/>
  <c r="C40" i="57"/>
  <c r="AK40" i="57"/>
  <c r="C39" i="57"/>
  <c r="AK39" i="57"/>
  <c r="C38" i="57"/>
  <c r="AK38" i="57"/>
  <c r="C37" i="57"/>
  <c r="AK37" i="57"/>
  <c r="C36" i="57"/>
  <c r="AK36" i="57"/>
  <c r="C35" i="57"/>
  <c r="AK35" i="57"/>
  <c r="C34" i="57"/>
  <c r="AK34" i="57"/>
  <c r="C33" i="57"/>
  <c r="AK33" i="57"/>
  <c r="C32" i="57"/>
  <c r="AK32" i="57"/>
  <c r="C31" i="57"/>
  <c r="AK31" i="57"/>
  <c r="C30" i="57"/>
  <c r="AK30" i="57"/>
  <c r="C29" i="57"/>
  <c r="AK29" i="57"/>
  <c r="C28" i="57"/>
  <c r="AK28" i="57"/>
  <c r="C27" i="57"/>
  <c r="AK27" i="57"/>
  <c r="C26" i="57"/>
  <c r="AK26" i="57"/>
  <c r="C25" i="57"/>
  <c r="AK25" i="57"/>
  <c r="C24" i="57"/>
  <c r="AK24" i="57"/>
  <c r="C23" i="57"/>
  <c r="AK23" i="57"/>
  <c r="P57" i="57"/>
  <c r="AU21" i="57"/>
  <c r="P56" i="57"/>
  <c r="P55" i="57"/>
  <c r="P54" i="57"/>
  <c r="P53" i="57"/>
  <c r="P52" i="57"/>
  <c r="P51" i="57"/>
  <c r="P50" i="57"/>
  <c r="P49" i="57"/>
  <c r="P48" i="57"/>
  <c r="P47" i="57"/>
  <c r="P46" i="57"/>
  <c r="P45" i="57"/>
  <c r="P44" i="57"/>
  <c r="P43" i="57"/>
  <c r="P42" i="57"/>
  <c r="P41" i="57"/>
  <c r="P40" i="57"/>
  <c r="P39" i="57"/>
  <c r="P38" i="57"/>
  <c r="P37" i="57"/>
  <c r="P36" i="57"/>
  <c r="P35" i="57"/>
  <c r="P34" i="57"/>
  <c r="P33" i="57"/>
  <c r="P32" i="57"/>
  <c r="P31" i="57"/>
  <c r="P30" i="57"/>
  <c r="P29" i="57"/>
  <c r="P28" i="57"/>
  <c r="P27" i="57"/>
  <c r="P26" i="57"/>
  <c r="P25" i="57"/>
  <c r="P24" i="57"/>
  <c r="P23" i="57"/>
  <c r="R57" i="57"/>
  <c r="AW21" i="57"/>
  <c r="R56" i="57"/>
  <c r="R55" i="57"/>
  <c r="R54" i="57"/>
  <c r="R53" i="57"/>
  <c r="R52" i="57"/>
  <c r="R51" i="57"/>
  <c r="R50" i="57"/>
  <c r="R49" i="57"/>
  <c r="R48" i="57"/>
  <c r="R47" i="57"/>
  <c r="R46" i="57"/>
  <c r="R45" i="57"/>
  <c r="R44" i="57"/>
  <c r="R43" i="57"/>
  <c r="R42" i="57"/>
  <c r="R41" i="57"/>
  <c r="R40" i="57"/>
  <c r="R39" i="57"/>
  <c r="R38" i="57"/>
  <c r="R37" i="57"/>
  <c r="R36" i="57"/>
  <c r="R35" i="57"/>
  <c r="R34" i="57"/>
  <c r="R33" i="57"/>
  <c r="R32" i="57"/>
  <c r="R31" i="57"/>
  <c r="R30" i="57"/>
  <c r="R29" i="57"/>
  <c r="R28" i="57"/>
  <c r="R27" i="57"/>
  <c r="R26" i="57"/>
  <c r="R25" i="57"/>
  <c r="R24" i="57"/>
  <c r="R23" i="57"/>
  <c r="T57" i="57"/>
  <c r="AY21" i="57"/>
  <c r="T56" i="57"/>
  <c r="T55" i="57"/>
  <c r="T54" i="57"/>
  <c r="T53" i="57"/>
  <c r="T52" i="57"/>
  <c r="T51" i="57"/>
  <c r="T50" i="57"/>
  <c r="T49" i="57"/>
  <c r="T48" i="57"/>
  <c r="T47" i="57"/>
  <c r="T46" i="57"/>
  <c r="T45" i="57"/>
  <c r="T44" i="57"/>
  <c r="T43" i="57"/>
  <c r="T42" i="57"/>
  <c r="T41" i="57"/>
  <c r="T40" i="57"/>
  <c r="T39" i="57"/>
  <c r="T38" i="57"/>
  <c r="T37" i="57"/>
  <c r="T36" i="57"/>
  <c r="T35" i="57"/>
  <c r="T34" i="57"/>
  <c r="T33" i="57"/>
  <c r="T32" i="57"/>
  <c r="T31" i="57"/>
  <c r="T30" i="57"/>
  <c r="T29" i="57"/>
  <c r="T28" i="57"/>
  <c r="T27" i="57"/>
  <c r="T26" i="57"/>
  <c r="T25" i="57"/>
  <c r="T24" i="57"/>
  <c r="T23" i="57"/>
  <c r="V57" i="57"/>
  <c r="AZ21" i="57"/>
  <c r="V56" i="57"/>
  <c r="V55" i="57"/>
  <c r="V54" i="57"/>
  <c r="V53" i="57"/>
  <c r="V52" i="57"/>
  <c r="V51" i="57"/>
  <c r="V50" i="57"/>
  <c r="V49" i="57"/>
  <c r="V48" i="57"/>
  <c r="V47" i="57"/>
  <c r="V46" i="57"/>
  <c r="V45" i="57"/>
  <c r="V44" i="57"/>
  <c r="V43" i="57"/>
  <c r="V42" i="57"/>
  <c r="V41" i="57"/>
  <c r="V40" i="57"/>
  <c r="V39" i="57"/>
  <c r="V38" i="57"/>
  <c r="V37" i="57"/>
  <c r="V36" i="57"/>
  <c r="V35" i="57"/>
  <c r="V34" i="57"/>
  <c r="V33" i="57"/>
  <c r="V32" i="57"/>
  <c r="V31" i="57"/>
  <c r="V30" i="57"/>
  <c r="V29" i="57"/>
  <c r="V28" i="57"/>
  <c r="V27" i="57"/>
  <c r="V26" i="57"/>
  <c r="V25" i="57"/>
  <c r="V24" i="57"/>
  <c r="V23" i="57"/>
  <c r="X57" i="57"/>
  <c r="BA21" i="57"/>
  <c r="X56" i="57"/>
  <c r="X55" i="57"/>
  <c r="X54" i="57"/>
  <c r="X53" i="57"/>
  <c r="X52" i="57"/>
  <c r="X51" i="57"/>
  <c r="X50" i="57"/>
  <c r="X49" i="57"/>
  <c r="X48" i="57"/>
  <c r="X47" i="57"/>
  <c r="X46" i="57"/>
  <c r="X45" i="57"/>
  <c r="X44" i="57"/>
  <c r="X43" i="57"/>
  <c r="X42" i="57"/>
  <c r="X41" i="57"/>
  <c r="X40" i="57"/>
  <c r="X39" i="57"/>
  <c r="X38" i="57"/>
  <c r="X37" i="57"/>
  <c r="X36" i="57"/>
  <c r="X35" i="57"/>
  <c r="X34" i="57"/>
  <c r="X33" i="57"/>
  <c r="X32" i="57"/>
  <c r="X31" i="57"/>
  <c r="X30" i="57"/>
  <c r="X29" i="57"/>
  <c r="X28" i="57"/>
  <c r="X27" i="57"/>
  <c r="X26" i="57"/>
  <c r="X25" i="57"/>
  <c r="X24" i="57"/>
  <c r="X23" i="57"/>
  <c r="C10" i="57"/>
  <c r="P10" i="57"/>
  <c r="R10" i="57"/>
  <c r="T10" i="57"/>
  <c r="V10" i="57"/>
  <c r="X10" i="57"/>
  <c r="C11" i="57"/>
  <c r="P11" i="57"/>
  <c r="AU11" i="57"/>
  <c r="R11" i="57"/>
  <c r="AW11" i="57"/>
  <c r="T11" i="57"/>
  <c r="AY11" i="57"/>
  <c r="V11" i="57"/>
  <c r="AZ11" i="57"/>
  <c r="X11" i="57"/>
  <c r="BA11" i="57"/>
  <c r="C12" i="57"/>
  <c r="P12" i="57"/>
  <c r="AU12" i="57"/>
  <c r="R12" i="57"/>
  <c r="AW12" i="57"/>
  <c r="T12" i="57"/>
  <c r="AY12" i="57"/>
  <c r="V12" i="57"/>
  <c r="AZ12" i="57"/>
  <c r="X12" i="57"/>
  <c r="BA12" i="57"/>
  <c r="C13" i="57"/>
  <c r="P13" i="57"/>
  <c r="AU13" i="57"/>
  <c r="R13" i="57"/>
  <c r="AW13" i="57"/>
  <c r="T13" i="57"/>
  <c r="AY13" i="57"/>
  <c r="V13" i="57"/>
  <c r="AZ13" i="57"/>
  <c r="X13" i="57"/>
  <c r="BA13" i="57"/>
  <c r="C14" i="57"/>
  <c r="P14" i="57"/>
  <c r="AU14" i="57"/>
  <c r="R14" i="57"/>
  <c r="AW14" i="57"/>
  <c r="T14" i="57"/>
  <c r="AY14" i="57"/>
  <c r="V14" i="57"/>
  <c r="AZ14" i="57"/>
  <c r="X14" i="57"/>
  <c r="BA14" i="57"/>
  <c r="C15" i="57"/>
  <c r="P15" i="57"/>
  <c r="AU15" i="57"/>
  <c r="R15" i="57"/>
  <c r="AW15" i="57"/>
  <c r="T15" i="57"/>
  <c r="AY15" i="57"/>
  <c r="V15" i="57"/>
  <c r="AZ15" i="57"/>
  <c r="X15" i="57"/>
  <c r="BA15" i="57"/>
  <c r="C16" i="57"/>
  <c r="P16" i="57"/>
  <c r="R16" i="57"/>
  <c r="T16" i="57"/>
  <c r="V16" i="57"/>
  <c r="X16" i="57"/>
  <c r="C17" i="57"/>
  <c r="C18" i="57"/>
  <c r="AK18" i="57"/>
  <c r="P18" i="57"/>
  <c r="AU18" i="57"/>
  <c r="R18" i="57"/>
  <c r="AW18" i="57"/>
  <c r="T18" i="57"/>
  <c r="AY18" i="57"/>
  <c r="V18" i="57"/>
  <c r="AZ18" i="57"/>
  <c r="X18" i="57"/>
  <c r="C19" i="57"/>
  <c r="AK19" i="57"/>
  <c r="P19" i="57"/>
  <c r="AU19" i="57"/>
  <c r="R19" i="57"/>
  <c r="AW19" i="57"/>
  <c r="T19" i="57"/>
  <c r="AY19" i="57"/>
  <c r="V19" i="57"/>
  <c r="AZ19" i="57"/>
  <c r="X19" i="57"/>
  <c r="C20" i="57"/>
  <c r="AK20" i="57"/>
  <c r="P20" i="57"/>
  <c r="R20" i="57"/>
  <c r="T20" i="57"/>
  <c r="V20" i="57"/>
  <c r="X20" i="57"/>
  <c r="C21" i="57"/>
  <c r="AK21" i="57"/>
  <c r="P21" i="57"/>
  <c r="R21" i="57"/>
  <c r="T21" i="57"/>
  <c r="V21" i="57"/>
  <c r="X21" i="57"/>
  <c r="C22" i="57"/>
  <c r="AK22" i="57"/>
  <c r="P22" i="57"/>
  <c r="R22" i="57"/>
  <c r="T22" i="57"/>
  <c r="V22" i="57"/>
  <c r="X22" i="57"/>
  <c r="BL7" i="56"/>
  <c r="C9" i="54"/>
  <c r="AE9" i="54"/>
  <c r="C17" i="54"/>
  <c r="AE17" i="54"/>
  <c r="C54" i="54"/>
  <c r="AE54" i="54"/>
  <c r="C50" i="54"/>
  <c r="AE50" i="54"/>
  <c r="C46" i="54"/>
  <c r="AE46" i="54"/>
  <c r="C42" i="54"/>
  <c r="AE42" i="54"/>
  <c r="C38" i="54"/>
  <c r="AE38" i="54"/>
  <c r="C34" i="54"/>
  <c r="AE34" i="54"/>
  <c r="C30" i="54"/>
  <c r="AE30" i="54"/>
  <c r="C26" i="54"/>
  <c r="AE26" i="54"/>
  <c r="AD58" i="54"/>
  <c r="C19" i="54"/>
  <c r="AE19" i="54"/>
  <c r="C56" i="54"/>
  <c r="AE56" i="54"/>
  <c r="C44" i="54"/>
  <c r="AE44" i="54"/>
  <c r="C36" i="54"/>
  <c r="AE36" i="54"/>
  <c r="C28" i="54"/>
  <c r="AE28" i="54"/>
  <c r="C20" i="54"/>
  <c r="AE20" i="54"/>
  <c r="C55" i="54"/>
  <c r="AE55" i="54"/>
  <c r="C43" i="54"/>
  <c r="AE43" i="54"/>
  <c r="C27" i="54"/>
  <c r="AE27" i="54"/>
  <c r="C13" i="54"/>
  <c r="AE13" i="54"/>
  <c r="C15" i="54"/>
  <c r="AE15" i="54"/>
  <c r="C18" i="54"/>
  <c r="AE18" i="54"/>
  <c r="C57" i="54"/>
  <c r="AE57" i="54"/>
  <c r="C53" i="54"/>
  <c r="AE53" i="54"/>
  <c r="C49" i="54"/>
  <c r="AE49" i="54"/>
  <c r="C45" i="54"/>
  <c r="AE45" i="54"/>
  <c r="C41" i="54"/>
  <c r="AE41" i="54"/>
  <c r="C37" i="54"/>
  <c r="AE37" i="54"/>
  <c r="C33" i="54"/>
  <c r="AE33" i="54"/>
  <c r="C29" i="54"/>
  <c r="AE29" i="54"/>
  <c r="C25" i="54"/>
  <c r="AE25" i="54"/>
  <c r="C10" i="54"/>
  <c r="AE10" i="54"/>
  <c r="C12" i="54"/>
  <c r="AE12" i="54"/>
  <c r="C14" i="54"/>
  <c r="AE14" i="54"/>
  <c r="C16" i="54"/>
  <c r="AE16" i="54"/>
  <c r="C21" i="54"/>
  <c r="AE21" i="54"/>
  <c r="C52" i="54"/>
  <c r="AE52" i="54"/>
  <c r="C40" i="54"/>
  <c r="AE40" i="54"/>
  <c r="C24" i="54"/>
  <c r="AE24" i="54"/>
  <c r="C47" i="54"/>
  <c r="AE47" i="54"/>
  <c r="C35" i="54"/>
  <c r="AE35" i="54"/>
  <c r="C48" i="54"/>
  <c r="AE48" i="54"/>
  <c r="C32" i="54"/>
  <c r="AE32" i="54"/>
  <c r="C51" i="54"/>
  <c r="AE51" i="54"/>
  <c r="C39" i="54"/>
  <c r="AE39" i="54"/>
  <c r="C31" i="54"/>
  <c r="AE31" i="54"/>
  <c r="C23" i="54"/>
  <c r="AE23" i="54"/>
  <c r="C11" i="54"/>
  <c r="AE11" i="54"/>
  <c r="C22" i="54"/>
  <c r="AE22" i="54"/>
  <c r="C54" i="53"/>
  <c r="AI46" i="53"/>
  <c r="V54" i="53"/>
  <c r="AU7" i="53"/>
  <c r="AS7" i="52"/>
  <c r="AC7" i="52"/>
  <c r="AS12" i="52"/>
  <c r="AC12" i="52"/>
  <c r="P54" i="50"/>
  <c r="T54" i="50"/>
  <c r="AS16" i="52"/>
  <c r="AC16" i="52"/>
  <c r="N58" i="54"/>
  <c r="AM9" i="54"/>
  <c r="N54" i="53"/>
  <c r="AS9" i="52"/>
  <c r="AC9" i="52"/>
  <c r="T8" i="52"/>
  <c r="T55" i="52"/>
  <c r="AQ19" i="52"/>
  <c r="T47" i="52"/>
  <c r="T39" i="52"/>
  <c r="T31" i="52"/>
  <c r="T21" i="52"/>
  <c r="T16" i="52"/>
  <c r="AQ16" i="52"/>
  <c r="T9" i="52"/>
  <c r="AQ9" i="52"/>
  <c r="T48" i="52"/>
  <c r="T40" i="52"/>
  <c r="T32" i="52"/>
  <c r="T27" i="52"/>
  <c r="T19" i="52"/>
  <c r="T26" i="52"/>
  <c r="T28" i="52"/>
  <c r="T41" i="52"/>
  <c r="T17" i="52"/>
  <c r="AQ17" i="52"/>
  <c r="T34" i="52"/>
  <c r="T52" i="52"/>
  <c r="T45" i="52"/>
  <c r="T37" i="52"/>
  <c r="T29" i="52"/>
  <c r="T20" i="52"/>
  <c r="T12" i="52"/>
  <c r="AQ12" i="52"/>
  <c r="T7" i="52"/>
  <c r="AQ7" i="52"/>
  <c r="T46" i="52"/>
  <c r="T38" i="52"/>
  <c r="T30" i="52"/>
  <c r="T25" i="52"/>
  <c r="T18" i="52"/>
  <c r="T43" i="52"/>
  <c r="T13" i="52"/>
  <c r="AQ13" i="52"/>
  <c r="T53" i="52"/>
  <c r="T36" i="52"/>
  <c r="T15" i="52"/>
  <c r="T49" i="52"/>
  <c r="T24" i="52"/>
  <c r="T50" i="52"/>
  <c r="T14" i="52"/>
  <c r="T51" i="52"/>
  <c r="T35" i="52"/>
  <c r="T11" i="52"/>
  <c r="AQ11" i="52"/>
  <c r="T44" i="52"/>
  <c r="T23" i="52"/>
  <c r="T54" i="52"/>
  <c r="T33" i="52"/>
  <c r="T10" i="52"/>
  <c r="AQ10" i="52"/>
  <c r="T42" i="52"/>
  <c r="T22" i="52"/>
  <c r="AS19" i="52"/>
  <c r="AC55" i="52"/>
  <c r="E61" i="56"/>
  <c r="AK10" i="57"/>
  <c r="AK12" i="57"/>
  <c r="AK14" i="57"/>
  <c r="AK16" i="57"/>
  <c r="AK57" i="57"/>
  <c r="AK11" i="57"/>
  <c r="AK13" i="57"/>
  <c r="AK15" i="57"/>
  <c r="AK17" i="57"/>
  <c r="C9" i="57"/>
  <c r="AK9" i="57"/>
  <c r="J58" i="57"/>
  <c r="N58" i="57"/>
  <c r="R8" i="52"/>
  <c r="R53" i="52"/>
  <c r="R49" i="52"/>
  <c r="R47" i="52"/>
  <c r="R45" i="52"/>
  <c r="R43" i="52"/>
  <c r="R41" i="52"/>
  <c r="R39" i="52"/>
  <c r="R37" i="52"/>
  <c r="R35" i="52"/>
  <c r="R33" i="52"/>
  <c r="R31" i="52"/>
  <c r="R29" i="52"/>
  <c r="R14" i="52"/>
  <c r="R26" i="52"/>
  <c r="R50" i="52"/>
  <c r="R48" i="52"/>
  <c r="R46" i="52"/>
  <c r="R44" i="52"/>
  <c r="R42" i="52"/>
  <c r="R40" i="52"/>
  <c r="R38" i="52"/>
  <c r="R36" i="52"/>
  <c r="R34" i="52"/>
  <c r="R32" i="52"/>
  <c r="R30" i="52"/>
  <c r="R28" i="52"/>
  <c r="R27" i="52"/>
  <c r="R25" i="52"/>
  <c r="R23" i="52"/>
  <c r="R21" i="52"/>
  <c r="R19" i="52"/>
  <c r="R13" i="52"/>
  <c r="AO13" i="52"/>
  <c r="R17" i="52"/>
  <c r="AO17" i="52"/>
  <c r="R16" i="52"/>
  <c r="AO16" i="52"/>
  <c r="R12" i="52"/>
  <c r="AO12" i="52"/>
  <c r="R11" i="52"/>
  <c r="AO11" i="52"/>
  <c r="R10" i="52"/>
  <c r="AO10" i="52"/>
  <c r="R9" i="52"/>
  <c r="AO9" i="52"/>
  <c r="R7" i="52"/>
  <c r="AO7" i="52"/>
  <c r="R15" i="52"/>
  <c r="R22" i="52"/>
  <c r="R18" i="52"/>
  <c r="R52" i="52"/>
  <c r="R55" i="52"/>
  <c r="AO19" i="52"/>
  <c r="R24" i="52"/>
  <c r="R20" i="52"/>
  <c r="R51" i="52"/>
  <c r="R54" i="52"/>
  <c r="L56" i="52"/>
  <c r="Z54" i="50"/>
  <c r="AV8" i="50"/>
  <c r="L58" i="54"/>
  <c r="E54" i="53"/>
  <c r="AU9" i="50"/>
  <c r="X54" i="50"/>
  <c r="AW12" i="50"/>
  <c r="AB54" i="50"/>
  <c r="N56" i="52"/>
  <c r="BA19" i="57"/>
  <c r="BA18" i="57"/>
  <c r="AD48" i="56" l="1"/>
  <c r="AH18" i="56"/>
  <c r="T61" i="56"/>
  <c r="X61" i="56"/>
  <c r="AH24" i="56"/>
  <c r="AH7" i="56"/>
  <c r="AH57" i="56"/>
  <c r="AY61" i="56"/>
  <c r="AJ61" i="56"/>
  <c r="AH19" i="56"/>
  <c r="AH14" i="56"/>
  <c r="AH60" i="56"/>
  <c r="AH61" i="56" s="1"/>
  <c r="H34" i="56"/>
  <c r="H15" i="56"/>
  <c r="H41" i="56"/>
  <c r="H49" i="56"/>
  <c r="H60" i="56"/>
  <c r="Z49" i="56"/>
  <c r="Z48" i="56"/>
  <c r="Z47" i="56"/>
  <c r="Z45" i="56"/>
  <c r="Z44" i="56"/>
  <c r="Z28" i="56"/>
  <c r="Z23" i="56"/>
  <c r="Z11" i="56"/>
  <c r="BO11" i="56" s="1"/>
  <c r="Z15" i="56"/>
  <c r="Z34" i="56"/>
  <c r="Z50" i="56"/>
  <c r="Z27" i="56"/>
  <c r="Z38" i="56"/>
  <c r="Z31" i="56"/>
  <c r="Z40" i="56"/>
  <c r="Z37" i="56"/>
  <c r="Z24" i="56"/>
  <c r="Z13" i="56"/>
  <c r="BO13" i="56" s="1"/>
  <c r="Z10" i="56"/>
  <c r="BO10" i="56" s="1"/>
  <c r="Z7" i="56"/>
  <c r="Z14" i="56"/>
  <c r="BO14" i="56" s="1"/>
  <c r="Z30" i="56"/>
  <c r="Z51" i="56"/>
  <c r="Z32" i="56"/>
  <c r="Z29" i="56"/>
  <c r="Z33" i="56"/>
  <c r="Z60" i="56"/>
  <c r="BO16" i="56" s="1"/>
  <c r="Z43" i="56"/>
  <c r="Z26" i="56"/>
  <c r="Z20" i="56"/>
  <c r="Z12" i="56"/>
  <c r="BO12" i="56" s="1"/>
  <c r="Z8" i="56"/>
  <c r="BO8" i="56" s="1"/>
  <c r="Z41" i="56"/>
  <c r="Z18" i="56"/>
  <c r="Z21" i="56"/>
  <c r="Z36" i="56"/>
  <c r="Z46" i="56"/>
  <c r="Z19" i="56"/>
  <c r="Z25" i="56"/>
  <c r="C61" i="56"/>
  <c r="H28" i="56"/>
  <c r="H46" i="56"/>
  <c r="H23" i="56"/>
  <c r="H35" i="56"/>
  <c r="H20" i="56"/>
  <c r="H9" i="56"/>
  <c r="H7" i="56"/>
  <c r="H14" i="56"/>
  <c r="H18" i="56"/>
  <c r="H30" i="56"/>
  <c r="H11" i="56"/>
  <c r="H24" i="56"/>
  <c r="H32" i="56"/>
  <c r="H26" i="56"/>
  <c r="H16" i="56"/>
  <c r="H10" i="56"/>
  <c r="H48" i="56"/>
  <c r="H21" i="56"/>
  <c r="H36" i="56"/>
  <c r="H45" i="56"/>
  <c r="H19" i="56"/>
  <c r="H25" i="56"/>
  <c r="H47" i="56"/>
  <c r="H39" i="56"/>
  <c r="H33" i="56"/>
  <c r="H22" i="56"/>
  <c r="H13" i="56"/>
  <c r="H12" i="56"/>
  <c r="H57" i="56"/>
  <c r="H17" i="56"/>
  <c r="H42" i="56"/>
  <c r="H29" i="56"/>
  <c r="H50" i="56"/>
  <c r="H27" i="56"/>
  <c r="H44" i="56"/>
  <c r="AB61" i="56"/>
  <c r="H51" i="56"/>
  <c r="P57" i="56"/>
  <c r="P31" i="56"/>
  <c r="P9" i="56"/>
  <c r="BH9" i="56" s="1"/>
  <c r="P7" i="56"/>
  <c r="P16" i="56"/>
  <c r="P29" i="56"/>
  <c r="P49" i="56"/>
  <c r="P47" i="56"/>
  <c r="P32" i="56"/>
  <c r="P19" i="56"/>
  <c r="P46" i="56"/>
  <c r="P8" i="56"/>
  <c r="BH8" i="56" s="1"/>
  <c r="P33" i="56"/>
  <c r="P35" i="56"/>
  <c r="P38" i="56"/>
  <c r="P50" i="56"/>
  <c r="P17" i="56"/>
  <c r="P37" i="56"/>
  <c r="P60" i="56"/>
  <c r="BH16" i="56" s="1"/>
  <c r="P45" i="56"/>
  <c r="P43" i="56"/>
  <c r="P28" i="56"/>
  <c r="P20" i="56"/>
  <c r="P26" i="56"/>
  <c r="P48" i="56"/>
  <c r="P13" i="56"/>
  <c r="BH13" i="56" s="1"/>
  <c r="P30" i="56"/>
  <c r="P41" i="56"/>
  <c r="P39" i="56"/>
  <c r="P25" i="56"/>
  <c r="P14" i="56"/>
  <c r="BH14" i="56" s="1"/>
  <c r="P21" i="56"/>
  <c r="V9" i="56"/>
  <c r="BL9" i="56" s="1"/>
  <c r="AD9" i="56"/>
  <c r="BQ9" i="56" s="1"/>
  <c r="R14" i="56"/>
  <c r="BI14" i="56" s="1"/>
  <c r="AD14" i="56"/>
  <c r="BQ14" i="56" s="1"/>
  <c r="V21" i="56"/>
  <c r="V23" i="56"/>
  <c r="R27" i="56"/>
  <c r="R30" i="56"/>
  <c r="V32" i="56"/>
  <c r="R34" i="56"/>
  <c r="AD35" i="56"/>
  <c r="V41" i="56"/>
  <c r="AD43" i="56"/>
  <c r="V44" i="56"/>
  <c r="V45" i="56"/>
  <c r="R46" i="56"/>
  <c r="V47" i="56"/>
  <c r="N48" i="56"/>
  <c r="N61" i="56" s="1"/>
  <c r="N49" i="56"/>
  <c r="N51" i="56"/>
  <c r="V8" i="56"/>
  <c r="R11" i="56"/>
  <c r="V12" i="56"/>
  <c r="BL12" i="56" s="1"/>
  <c r="R15" i="56"/>
  <c r="V18" i="56"/>
  <c r="R19" i="56"/>
  <c r="V22" i="56"/>
  <c r="AD24" i="56"/>
  <c r="V27" i="56"/>
  <c r="AD30" i="56"/>
  <c r="AD31" i="56"/>
  <c r="V33" i="56"/>
  <c r="AD34" i="56"/>
  <c r="AD37" i="56"/>
  <c r="AD40" i="56"/>
  <c r="AD41" i="56"/>
  <c r="AT18" i="56"/>
  <c r="AT57" i="56"/>
  <c r="AT19" i="56"/>
  <c r="AT35" i="56"/>
  <c r="AT51" i="56"/>
  <c r="AT42" i="56"/>
  <c r="AT16" i="56"/>
  <c r="AT32" i="56"/>
  <c r="AT48" i="56"/>
  <c r="AT34" i="56"/>
  <c r="AT13" i="56"/>
  <c r="AT29" i="56"/>
  <c r="AT45" i="56"/>
  <c r="AT50" i="56"/>
  <c r="AT31" i="56"/>
  <c r="AT26" i="56"/>
  <c r="AT28" i="56"/>
  <c r="AT22" i="56"/>
  <c r="AT25" i="56"/>
  <c r="AT30" i="56"/>
  <c r="AT60" i="56"/>
  <c r="AT23" i="56"/>
  <c r="AT39" i="56"/>
  <c r="AT7" i="56"/>
  <c r="AT54" i="56"/>
  <c r="AT20" i="56"/>
  <c r="AT36" i="56"/>
  <c r="AT52" i="56"/>
  <c r="AT46" i="56"/>
  <c r="AT17" i="56"/>
  <c r="AT33" i="56"/>
  <c r="AT49" i="56"/>
  <c r="AT59" i="56"/>
  <c r="AT15" i="56"/>
  <c r="AT47" i="56"/>
  <c r="AT12" i="56"/>
  <c r="AT44" i="56"/>
  <c r="AT9" i="56"/>
  <c r="AT41" i="56"/>
  <c r="AT38" i="56"/>
  <c r="AT11" i="56"/>
  <c r="AT27" i="56"/>
  <c r="AT43" i="56"/>
  <c r="AT14" i="56"/>
  <c r="AT8" i="56"/>
  <c r="AT24" i="56"/>
  <c r="AT40" i="56"/>
  <c r="AT10" i="56"/>
  <c r="AT58" i="56"/>
  <c r="AT21" i="56"/>
  <c r="AT37" i="56"/>
  <c r="AR8" i="56"/>
  <c r="AR12" i="56"/>
  <c r="AR16" i="56"/>
  <c r="AR20" i="56"/>
  <c r="AR24" i="56"/>
  <c r="AR28" i="56"/>
  <c r="AR32" i="56"/>
  <c r="AR36" i="56"/>
  <c r="AR40" i="56"/>
  <c r="AR44" i="56"/>
  <c r="AR48" i="56"/>
  <c r="AR52" i="56"/>
  <c r="AR58" i="56"/>
  <c r="AR11" i="56"/>
  <c r="AR19" i="56"/>
  <c r="AR27" i="56"/>
  <c r="AR35" i="56"/>
  <c r="AR43" i="56"/>
  <c r="AR57" i="56"/>
  <c r="AR9" i="56"/>
  <c r="AR13" i="56"/>
  <c r="AR17" i="56"/>
  <c r="AR21" i="56"/>
  <c r="AR25" i="56"/>
  <c r="AR29" i="56"/>
  <c r="AR33" i="56"/>
  <c r="AR37" i="56"/>
  <c r="AR41" i="56"/>
  <c r="AR45" i="56"/>
  <c r="AR49" i="56"/>
  <c r="AR53" i="56"/>
  <c r="AR59" i="56"/>
  <c r="AR7" i="56"/>
  <c r="AR15" i="56"/>
  <c r="AR23" i="56"/>
  <c r="AR31" i="56"/>
  <c r="AR39" i="56"/>
  <c r="AR47" i="56"/>
  <c r="AR51" i="56"/>
  <c r="AR10" i="56"/>
  <c r="AR14" i="56"/>
  <c r="AR18" i="56"/>
  <c r="AR22" i="56"/>
  <c r="AR26" i="56"/>
  <c r="AR30" i="56"/>
  <c r="AR34" i="56"/>
  <c r="AR38" i="56"/>
  <c r="AR42" i="56"/>
  <c r="AR46" i="56"/>
  <c r="AR50" i="56"/>
  <c r="AR54" i="56"/>
  <c r="BL8" i="56" l="1"/>
  <c r="V61" i="56"/>
  <c r="BH7" i="56"/>
  <c r="P61" i="56"/>
  <c r="BI11" i="56"/>
  <c r="R61" i="56"/>
  <c r="H61" i="56"/>
  <c r="Z61" i="56"/>
  <c r="BO7" i="56"/>
</calcChain>
</file>

<file path=xl/sharedStrings.xml><?xml version="1.0" encoding="utf-8"?>
<sst xmlns="http://schemas.openxmlformats.org/spreadsheetml/2006/main" count="646" uniqueCount="110">
  <si>
    <t>KY</t>
  </si>
  <si>
    <t>Fall 2006</t>
  </si>
  <si>
    <t>Fall 2005</t>
  </si>
  <si>
    <t>PA</t>
  </si>
  <si>
    <t>NJ</t>
  </si>
  <si>
    <t>NY</t>
  </si>
  <si>
    <t>MD</t>
  </si>
  <si>
    <t>CT</t>
  </si>
  <si>
    <t>MA</t>
  </si>
  <si>
    <t>ME</t>
  </si>
  <si>
    <t>VA</t>
  </si>
  <si>
    <t>Foreign Countries</t>
  </si>
  <si>
    <t>TOTAL</t>
  </si>
  <si>
    <t>VT</t>
  </si>
  <si>
    <t>IL</t>
  </si>
  <si>
    <t>IN</t>
  </si>
  <si>
    <t>OH</t>
  </si>
  <si>
    <t>CA</t>
  </si>
  <si>
    <t>DE</t>
  </si>
  <si>
    <t>AR</t>
  </si>
  <si>
    <t>AZ</t>
  </si>
  <si>
    <t>FL</t>
  </si>
  <si>
    <t>IA</t>
  </si>
  <si>
    <t>KS</t>
  </si>
  <si>
    <t>MN</t>
  </si>
  <si>
    <t>NC</t>
  </si>
  <si>
    <t>NE</t>
  </si>
  <si>
    <t>NH</t>
  </si>
  <si>
    <t>NM</t>
  </si>
  <si>
    <t>OR</t>
  </si>
  <si>
    <t>SC</t>
  </si>
  <si>
    <t>TX</t>
  </si>
  <si>
    <t>WA</t>
  </si>
  <si>
    <t>WI</t>
  </si>
  <si>
    <t>WV</t>
  </si>
  <si>
    <t>Fall 1998</t>
  </si>
  <si>
    <t>Fall 1989</t>
  </si>
  <si>
    <t>Fall 1978</t>
  </si>
  <si>
    <t>MO</t>
  </si>
  <si>
    <t>DC</t>
  </si>
  <si>
    <t>RI</t>
  </si>
  <si>
    <t>LA</t>
  </si>
  <si>
    <t>MI</t>
  </si>
  <si>
    <t>Puerto Rico</t>
  </si>
  <si>
    <t>Geographic</t>
  </si>
  <si>
    <t>Origin</t>
  </si>
  <si>
    <t>CO</t>
  </si>
  <si>
    <t>HI</t>
  </si>
  <si>
    <t>SD</t>
  </si>
  <si>
    <t>Fall 1997</t>
  </si>
  <si>
    <t>Fall 1999</t>
  </si>
  <si>
    <t>GA</t>
  </si>
  <si>
    <t xml:space="preserve"># </t>
  </si>
  <si>
    <t xml:space="preserve">% </t>
  </si>
  <si>
    <t># States:</t>
  </si>
  <si>
    <t>ND</t>
  </si>
  <si>
    <t>NV</t>
  </si>
  <si>
    <t>Fall 2000</t>
  </si>
  <si>
    <t xml:space="preserve"> # Foreign Countries:</t>
  </si>
  <si>
    <t>UT</t>
  </si>
  <si>
    <t>Fall 2001</t>
  </si>
  <si>
    <t>Fall 2002</t>
  </si>
  <si>
    <t>% Pts</t>
  </si>
  <si>
    <t>Fall 2003</t>
  </si>
  <si>
    <t>Fall 2004</t>
  </si>
  <si>
    <t>AK</t>
  </si>
  <si>
    <t>Fall 2007</t>
  </si>
  <si>
    <t>TN</t>
  </si>
  <si>
    <t>Geographic Origin of Student Body over Time: 1978 &amp; 2003 -2007</t>
  </si>
  <si>
    <t>Juniata's geographic diversity has increased significantly since 1978; the number of states from which students hail has almost doubled, and the international population has increased from 1% to 6.6%. In addition, the percentage of students attending from Pennsylvania in 2007 has dropped by 5.7% since 1978. Students hailing from New York and Maine have increased over the years.</t>
  </si>
  <si>
    <t>Contiguous States (NJ, MD, NY, VA, OH)</t>
  </si>
  <si>
    <t>Other States/Territories</t>
  </si>
  <si>
    <t>Diff 78 to 08</t>
  </si>
  <si>
    <t>#</t>
  </si>
  <si>
    <t>%</t>
  </si>
  <si>
    <r>
      <rPr>
        <b/>
        <i/>
        <sz val="11"/>
        <rFont val="Times New Roman"/>
        <family val="1"/>
      </rPr>
      <t xml:space="preserve">           </t>
    </r>
    <r>
      <rPr>
        <b/>
        <i/>
        <u/>
        <sz val="11"/>
        <rFont val="Times New Roman"/>
        <family val="1"/>
      </rPr>
      <t>Fall 2008</t>
    </r>
  </si>
  <si>
    <t>Geographic Origin of Student Body over Time: 1978, 1989, &amp; 2003 - 2008</t>
  </si>
  <si>
    <t>Fall 2008</t>
  </si>
  <si>
    <t>Geographic Origins of Student Body over Time: 1978, 1989, &amp; 2004-2008</t>
  </si>
  <si>
    <t>Juniata's geographic diversity has increased significantly since 1978; the number of states from which students hail has almost doubled, and the international population has increased from 1% to 6.6%. In addition, the percentage of students attending from Pennsylvania in 2008 has dropped by 7% since 1978. Students hailing from New York and Maine have increased over the years.</t>
  </si>
  <si>
    <t>Fall 2009</t>
  </si>
  <si>
    <t>Geographic Origins of Student Body over Time: 1978, 1989, &amp; 2005-2009</t>
  </si>
  <si>
    <t>Diff 78 to 09</t>
  </si>
  <si>
    <t>Geographic Origin of Student Body over Time: 1978 &amp; 2005 -2009</t>
  </si>
  <si>
    <t>Juniata's geographic diversity has increased significantly since 1978; the number of states from which students hail has increased by 19, and the international population has increased from 1% to 6.9%. In addition, the percentage of students attending from Pennsylvania in 2009 has dropped by 9.9% since 1978. The percentage of students hailing from contiguous states has also decreased over the years as the percentage from foreign countries and other states and territories has jumped.</t>
  </si>
  <si>
    <t>Geographic Origin of Student Body over Time: 1978 &amp; 2005 - 2009</t>
  </si>
  <si>
    <t>Juniata's geographic diversity has increased significantly since 1978; the number of states from which students hail has almost doubled, and the international population has increased from 1% to 7.1%. In addition, the percentage of students attending from Pennsylvania in 2009 has dropped by 9.6% since 1978. Students hailing from New York and Virginia have increased over the years.</t>
  </si>
  <si>
    <t>Fall 2010</t>
  </si>
  <si>
    <t>Juniata's geographic diversity has increased significantly since 1978; the number of states from which students hail has more than doubled, and the international population has increased from 1% to 8.5%. In addition, the percentage of students attending from Pennsylvania in 2010 has dropped by 11.4% since 1978. Students hailing from New York, Virginia, and Maryland have increased notably over the years.</t>
  </si>
  <si>
    <t>Fall 2011</t>
  </si>
  <si>
    <t>Diff 78 to 11</t>
  </si>
  <si>
    <t>Geographic Origin of Student Body over Time: 1978 &amp; 2006-2011</t>
  </si>
  <si>
    <t>Juniata's geographic diversity has increased significantly since 1978; the number of states from which students hail has increased by 11, and the international population has increased from 1% to 8.5%. In addition, the percentage of students attending from Pennsylvania in 2010 has dropped by 11.9% since 1978. The percentage of students hailing from contiguous states has also decreased over the years as the percentage from foreign countries and other states and territories has jumped.</t>
  </si>
  <si>
    <t>Fall 2013</t>
  </si>
  <si>
    <t>304</t>
  </si>
  <si>
    <t>Fall 2012</t>
  </si>
  <si>
    <t>Geographic Origins of Student Body over Time: 1978, 1989, &amp; 2009-2014</t>
  </si>
  <si>
    <t>Fall 2014</t>
  </si>
  <si>
    <t>Fall 2015</t>
  </si>
  <si>
    <t>AA</t>
  </si>
  <si>
    <t>AE</t>
  </si>
  <si>
    <t>AL</t>
  </si>
  <si>
    <t>ID</t>
  </si>
  <si>
    <t>MT</t>
  </si>
  <si>
    <t>Fall 2016</t>
  </si>
  <si>
    <t>OK</t>
  </si>
  <si>
    <t>ON</t>
  </si>
  <si>
    <t>Fall 2017</t>
  </si>
  <si>
    <t>Fall 2018</t>
  </si>
  <si>
    <t>Diff 78 to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</si>
</sst>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_(* #,##0_);_(* \(#,##0\);_(* &quot;-&quot;??_);_(@_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u/>
      <sz val="11"/>
      <name val="Times New Roman"/>
      <family val="1"/>
    </font>
    <font>
      <b/>
      <i/>
      <sz val="10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i/>
      <sz val="11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28">
    <xf numFmtId="0" fontId="0" fillId="0" borderId="0" xfId="0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/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164" fontId="6" fillId="3" borderId="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 wrapText="1"/>
    </xf>
    <xf numFmtId="0" fontId="6" fillId="3" borderId="13" xfId="0" applyFont="1" applyFill="1" applyBorder="1" applyAlignment="1">
      <alignment horizontal="center"/>
    </xf>
    <xf numFmtId="164" fontId="6" fillId="3" borderId="13" xfId="0" applyNumberFormat="1" applyFont="1" applyFill="1" applyBorder="1" applyAlignment="1">
      <alignment horizontal="center"/>
    </xf>
    <xf numFmtId="0" fontId="5" fillId="0" borderId="0" xfId="0" applyFont="1" applyAlignment="1"/>
    <xf numFmtId="0" fontId="6" fillId="0" borderId="6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top"/>
    </xf>
    <xf numFmtId="164" fontId="5" fillId="0" borderId="0" xfId="0" applyNumberFormat="1" applyFont="1" applyFill="1" applyBorder="1" applyAlignment="1">
      <alignment horizontal="center" vertical="top"/>
    </xf>
    <xf numFmtId="0" fontId="5" fillId="0" borderId="16" xfId="0" applyFont="1" applyBorder="1" applyAlignment="1">
      <alignment horizontal="center" vertical="center"/>
    </xf>
    <xf numFmtId="164" fontId="5" fillId="2" borderId="17" xfId="0" applyNumberFormat="1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>
      <alignment horizontal="center" vertical="center"/>
    </xf>
    <xf numFmtId="0" fontId="10" fillId="0" borderId="0" xfId="0" applyFont="1" applyFill="1"/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wrapText="1"/>
    </xf>
    <xf numFmtId="0" fontId="5" fillId="0" borderId="23" xfId="0" applyFont="1" applyBorder="1" applyAlignment="1">
      <alignment horizontal="center" vertical="center"/>
    </xf>
    <xf numFmtId="164" fontId="5" fillId="2" borderId="24" xfId="0" applyNumberFormat="1" applyFont="1" applyFill="1" applyBorder="1" applyAlignment="1">
      <alignment horizontal="center" vertical="center"/>
    </xf>
    <xf numFmtId="164" fontId="5" fillId="3" borderId="25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wrapText="1"/>
    </xf>
    <xf numFmtId="0" fontId="5" fillId="0" borderId="27" xfId="0" applyFont="1" applyBorder="1" applyAlignment="1">
      <alignment horizontal="center" vertical="center"/>
    </xf>
    <xf numFmtId="164" fontId="5" fillId="2" borderId="28" xfId="0" applyNumberFormat="1" applyFont="1" applyFill="1" applyBorder="1" applyAlignment="1">
      <alignment horizontal="center" vertical="center"/>
    </xf>
    <xf numFmtId="164" fontId="5" fillId="3" borderId="29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0" fontId="7" fillId="0" borderId="2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30" xfId="0" applyFont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 wrapText="1"/>
    </xf>
    <xf numFmtId="0" fontId="5" fillId="0" borderId="33" xfId="0" applyFont="1" applyBorder="1" applyAlignment="1">
      <alignment horizontal="center" vertical="center"/>
    </xf>
    <xf numFmtId="164" fontId="5" fillId="2" borderId="34" xfId="0" applyNumberFormat="1" applyFont="1" applyFill="1" applyBorder="1" applyAlignment="1">
      <alignment horizontal="center" vertical="center"/>
    </xf>
    <xf numFmtId="164" fontId="5" fillId="3" borderId="35" xfId="0" applyNumberFormat="1" applyFont="1" applyFill="1" applyBorder="1" applyAlignment="1">
      <alignment horizontal="center" vertical="center"/>
    </xf>
    <xf numFmtId="164" fontId="6" fillId="3" borderId="36" xfId="0" applyNumberFormat="1" applyFont="1" applyFill="1" applyBorder="1" applyAlignment="1">
      <alignment horizontal="center" vertical="top"/>
    </xf>
    <xf numFmtId="0" fontId="6" fillId="0" borderId="37" xfId="0" applyFont="1" applyFill="1" applyBorder="1" applyAlignment="1">
      <alignment horizontal="center" wrapText="1"/>
    </xf>
    <xf numFmtId="0" fontId="6" fillId="0" borderId="38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vertical="top"/>
    </xf>
    <xf numFmtId="0" fontId="6" fillId="3" borderId="39" xfId="0" applyFont="1" applyFill="1" applyBorder="1" applyAlignment="1">
      <alignment horizontal="center" wrapText="1"/>
    </xf>
    <xf numFmtId="164" fontId="6" fillId="3" borderId="31" xfId="0" applyNumberFormat="1" applyFont="1" applyFill="1" applyBorder="1" applyAlignment="1">
      <alignment horizontal="center"/>
    </xf>
    <xf numFmtId="0" fontId="1" fillId="0" borderId="0" xfId="0" applyFont="1" applyAlignment="1"/>
    <xf numFmtId="164" fontId="6" fillId="2" borderId="34" xfId="0" applyNumberFormat="1" applyFont="1" applyFill="1" applyBorder="1" applyAlignment="1">
      <alignment horizontal="center" vertical="center"/>
    </xf>
    <xf numFmtId="164" fontId="6" fillId="2" borderId="28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164" fontId="6" fillId="2" borderId="24" xfId="0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164" fontId="6" fillId="3" borderId="2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/>
    <xf numFmtId="164" fontId="6" fillId="2" borderId="40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164" fontId="6" fillId="2" borderId="42" xfId="0" applyNumberFormat="1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4" fillId="0" borderId="0" xfId="0" applyFont="1" applyFill="1"/>
    <xf numFmtId="0" fontId="5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164" fontId="6" fillId="2" borderId="47" xfId="0" applyNumberFormat="1" applyFont="1" applyFill="1" applyBorder="1" applyAlignment="1">
      <alignment horizontal="center" vertical="center"/>
    </xf>
    <xf numFmtId="164" fontId="6" fillId="3" borderId="48" xfId="0" applyNumberFormat="1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164" fontId="6" fillId="2" borderId="50" xfId="0" applyNumberFormat="1" applyFont="1" applyFill="1" applyBorder="1" applyAlignment="1">
      <alignment horizontal="center" vertical="center"/>
    </xf>
    <xf numFmtId="164" fontId="6" fillId="2" borderId="51" xfId="0" applyNumberFormat="1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 vertical="center"/>
    </xf>
    <xf numFmtId="164" fontId="6" fillId="2" borderId="54" xfId="0" applyNumberFormat="1" applyFont="1" applyFill="1" applyBorder="1" applyAlignment="1">
      <alignment horizontal="center" vertical="center"/>
    </xf>
    <xf numFmtId="164" fontId="6" fillId="2" borderId="55" xfId="0" applyNumberFormat="1" applyFont="1" applyFill="1" applyBorder="1" applyAlignment="1">
      <alignment horizontal="center" vertical="center"/>
    </xf>
    <xf numFmtId="164" fontId="6" fillId="2" borderId="56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center" vertical="top"/>
    </xf>
    <xf numFmtId="164" fontId="6" fillId="0" borderId="58" xfId="0" applyNumberFormat="1" applyFont="1" applyFill="1" applyBorder="1" applyAlignment="1">
      <alignment horizontal="center" vertical="center"/>
    </xf>
    <xf numFmtId="164" fontId="6" fillId="0" borderId="59" xfId="0" applyNumberFormat="1" applyFont="1" applyFill="1" applyBorder="1" applyAlignment="1">
      <alignment horizontal="center" vertical="center"/>
    </xf>
    <xf numFmtId="164" fontId="6" fillId="0" borderId="60" xfId="0" applyNumberFormat="1" applyFont="1" applyFill="1" applyBorder="1" applyAlignment="1">
      <alignment horizontal="center"/>
    </xf>
    <xf numFmtId="164" fontId="6" fillId="0" borderId="61" xfId="0" applyNumberFormat="1" applyFont="1" applyFill="1" applyBorder="1" applyAlignment="1">
      <alignment horizontal="center" vertical="center"/>
    </xf>
    <xf numFmtId="164" fontId="6" fillId="0" borderId="62" xfId="0" applyNumberFormat="1" applyFont="1" applyFill="1" applyBorder="1" applyAlignment="1">
      <alignment horizontal="center" vertical="center"/>
    </xf>
    <xf numFmtId="164" fontId="6" fillId="0" borderId="57" xfId="0" applyNumberFormat="1" applyFont="1" applyFill="1" applyBorder="1" applyAlignment="1">
      <alignment horizontal="center" vertical="top"/>
    </xf>
    <xf numFmtId="164" fontId="6" fillId="0" borderId="36" xfId="0" applyNumberFormat="1" applyFont="1" applyFill="1" applyBorder="1" applyAlignment="1">
      <alignment horizontal="center" vertical="center"/>
    </xf>
    <xf numFmtId="164" fontId="6" fillId="2" borderId="36" xfId="0" applyNumberFormat="1" applyFont="1" applyFill="1" applyBorder="1" applyAlignment="1">
      <alignment horizontal="center" vertical="center"/>
    </xf>
    <xf numFmtId="164" fontId="6" fillId="3" borderId="63" xfId="0" applyNumberFormat="1" applyFont="1" applyFill="1" applyBorder="1" applyAlignment="1">
      <alignment horizontal="center" vertical="top"/>
    </xf>
    <xf numFmtId="164" fontId="6" fillId="2" borderId="64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/>
    </xf>
    <xf numFmtId="0" fontId="1" fillId="0" borderId="0" xfId="0" applyNumberFormat="1" applyFont="1" applyAlignment="1"/>
    <xf numFmtId="0" fontId="6" fillId="3" borderId="63" xfId="0" applyNumberFormat="1" applyFont="1" applyFill="1" applyBorder="1" applyAlignment="1">
      <alignment horizontal="center" vertical="top"/>
    </xf>
    <xf numFmtId="0" fontId="6" fillId="2" borderId="64" xfId="0" applyNumberFormat="1" applyFont="1" applyFill="1" applyBorder="1" applyAlignment="1">
      <alignment horizontal="center" vertical="center"/>
    </xf>
    <xf numFmtId="0" fontId="6" fillId="2" borderId="50" xfId="0" applyNumberFormat="1" applyFont="1" applyFill="1" applyBorder="1" applyAlignment="1">
      <alignment horizontal="center" vertical="center"/>
    </xf>
    <xf numFmtId="0" fontId="6" fillId="2" borderId="51" xfId="0" applyNumberFormat="1" applyFont="1" applyFill="1" applyBorder="1" applyAlignment="1">
      <alignment horizontal="center" vertical="center"/>
    </xf>
    <xf numFmtId="0" fontId="6" fillId="3" borderId="13" xfId="0" applyNumberFormat="1" applyFont="1" applyFill="1" applyBorder="1" applyAlignment="1">
      <alignment horizontal="center"/>
    </xf>
    <xf numFmtId="0" fontId="6" fillId="2" borderId="10" xfId="0" applyNumberFormat="1" applyFont="1" applyFill="1" applyBorder="1" applyAlignment="1">
      <alignment horizontal="center" vertical="center"/>
    </xf>
    <xf numFmtId="0" fontId="6" fillId="2" borderId="47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/>
    <xf numFmtId="0" fontId="6" fillId="0" borderId="0" xfId="0" applyNumberFormat="1" applyFont="1"/>
    <xf numFmtId="0" fontId="6" fillId="2" borderId="65" xfId="0" applyNumberFormat="1" applyFont="1" applyFill="1" applyBorder="1" applyAlignment="1">
      <alignment horizontal="center" vertical="center"/>
    </xf>
    <xf numFmtId="164" fontId="6" fillId="2" borderId="66" xfId="0" applyNumberFormat="1" applyFont="1" applyFill="1" applyBorder="1" applyAlignment="1">
      <alignment horizontal="center" vertical="center"/>
    </xf>
    <xf numFmtId="165" fontId="5" fillId="0" borderId="33" xfId="0" applyNumberFormat="1" applyFont="1" applyBorder="1" applyAlignment="1">
      <alignment horizontal="center" vertical="center"/>
    </xf>
    <xf numFmtId="0" fontId="6" fillId="0" borderId="48" xfId="0" applyNumberFormat="1" applyFont="1" applyFill="1" applyBorder="1" applyAlignment="1">
      <alignment horizontal="center"/>
    </xf>
    <xf numFmtId="0" fontId="6" fillId="0" borderId="0" xfId="0" applyFont="1" applyFill="1"/>
    <xf numFmtId="164" fontId="5" fillId="0" borderId="28" xfId="0" applyNumberFormat="1" applyFont="1" applyFill="1" applyBorder="1" applyAlignment="1">
      <alignment horizontal="center" vertical="center"/>
    </xf>
    <xf numFmtId="164" fontId="5" fillId="2" borderId="67" xfId="0" applyNumberFormat="1" applyFont="1" applyFill="1" applyBorder="1" applyAlignment="1">
      <alignment horizontal="center" vertical="center"/>
    </xf>
    <xf numFmtId="165" fontId="5" fillId="0" borderId="30" xfId="0" applyNumberFormat="1" applyFont="1" applyBorder="1" applyAlignment="1">
      <alignment horizontal="center" vertical="center"/>
    </xf>
    <xf numFmtId="0" fontId="6" fillId="0" borderId="47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/>
    </xf>
    <xf numFmtId="164" fontId="5" fillId="2" borderId="29" xfId="0" applyNumberFormat="1" applyFont="1" applyFill="1" applyBorder="1" applyAlignment="1">
      <alignment horizontal="center" vertical="center"/>
    </xf>
    <xf numFmtId="164" fontId="5" fillId="0" borderId="29" xfId="0" applyNumberFormat="1" applyFont="1" applyFill="1" applyBorder="1" applyAlignment="1">
      <alignment horizontal="center" vertical="center"/>
    </xf>
    <xf numFmtId="164" fontId="5" fillId="2" borderId="69" xfId="0" applyNumberFormat="1" applyFont="1" applyFill="1" applyBorder="1" applyAlignment="1">
      <alignment horizontal="center" vertical="center"/>
    </xf>
    <xf numFmtId="164" fontId="6" fillId="0" borderId="36" xfId="0" applyNumberFormat="1" applyFont="1" applyFill="1" applyBorder="1" applyAlignment="1">
      <alignment horizontal="center" vertical="top"/>
    </xf>
    <xf numFmtId="1" fontId="5" fillId="0" borderId="58" xfId="1" applyNumberFormat="1" applyFont="1" applyFill="1" applyBorder="1" applyAlignment="1">
      <alignment horizontal="center" vertical="center"/>
    </xf>
    <xf numFmtId="1" fontId="5" fillId="2" borderId="50" xfId="1" applyNumberFormat="1" applyFont="1" applyFill="1" applyBorder="1" applyAlignment="1">
      <alignment horizontal="center" vertical="center"/>
    </xf>
    <xf numFmtId="1" fontId="5" fillId="0" borderId="59" xfId="1" applyNumberFormat="1" applyFont="1" applyFill="1" applyBorder="1" applyAlignment="1">
      <alignment horizontal="center" vertical="center"/>
    </xf>
    <xf numFmtId="1" fontId="5" fillId="2" borderId="51" xfId="1" applyNumberFormat="1" applyFont="1" applyFill="1" applyBorder="1" applyAlignment="1">
      <alignment horizontal="center" vertical="center"/>
    </xf>
    <xf numFmtId="164" fontId="6" fillId="2" borderId="70" xfId="0" applyNumberFormat="1" applyFont="1" applyFill="1" applyBorder="1" applyAlignment="1">
      <alignment horizontal="center" vertical="center"/>
    </xf>
    <xf numFmtId="164" fontId="6" fillId="2" borderId="49" xfId="0" applyNumberFormat="1" applyFont="1" applyFill="1" applyBorder="1" applyAlignment="1">
      <alignment horizontal="center"/>
    </xf>
    <xf numFmtId="0" fontId="7" fillId="0" borderId="71" xfId="0" applyFont="1" applyFill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 vertical="center"/>
    </xf>
    <xf numFmtId="166" fontId="6" fillId="0" borderId="61" xfId="1" applyNumberFormat="1" applyFont="1" applyFill="1" applyBorder="1" applyAlignment="1">
      <alignment horizontal="center" vertical="center"/>
    </xf>
    <xf numFmtId="166" fontId="6" fillId="0" borderId="72" xfId="1" applyNumberFormat="1" applyFont="1" applyFill="1" applyBorder="1" applyAlignment="1">
      <alignment vertical="center"/>
    </xf>
    <xf numFmtId="166" fontId="6" fillId="0" borderId="62" xfId="1" applyNumberFormat="1" applyFont="1" applyFill="1" applyBorder="1" applyAlignment="1">
      <alignment vertical="center"/>
    </xf>
    <xf numFmtId="166" fontId="6" fillId="0" borderId="73" xfId="1" applyNumberFormat="1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166" fontId="6" fillId="2" borderId="74" xfId="0" applyNumberFormat="1" applyFont="1" applyFill="1" applyBorder="1" applyAlignment="1">
      <alignment vertical="center"/>
    </xf>
    <xf numFmtId="164" fontId="6" fillId="2" borderId="74" xfId="0" applyNumberFormat="1" applyFont="1" applyFill="1" applyBorder="1" applyAlignment="1">
      <alignment horizontal="center" vertical="center"/>
    </xf>
    <xf numFmtId="1" fontId="5" fillId="0" borderId="65" xfId="1" applyNumberFormat="1" applyFont="1" applyFill="1" applyBorder="1" applyAlignment="1">
      <alignment horizontal="center" vertical="center"/>
    </xf>
    <xf numFmtId="164" fontId="6" fillId="2" borderId="44" xfId="0" applyNumberFormat="1" applyFont="1" applyFill="1" applyBorder="1" applyAlignment="1">
      <alignment horizontal="center" vertical="center"/>
    </xf>
    <xf numFmtId="1" fontId="6" fillId="0" borderId="60" xfId="1" applyNumberFormat="1" applyFont="1" applyFill="1" applyBorder="1" applyAlignment="1">
      <alignment horizontal="center"/>
    </xf>
    <xf numFmtId="166" fontId="5" fillId="0" borderId="75" xfId="1" applyNumberFormat="1" applyFont="1" applyFill="1" applyBorder="1" applyAlignment="1">
      <alignment horizontal="center" vertical="center"/>
    </xf>
    <xf numFmtId="166" fontId="5" fillId="0" borderId="76" xfId="1" applyNumberFormat="1" applyFont="1" applyFill="1" applyBorder="1" applyAlignment="1">
      <alignment horizontal="center" vertical="center"/>
    </xf>
    <xf numFmtId="166" fontId="5" fillId="0" borderId="77" xfId="1" applyNumberFormat="1" applyFont="1" applyFill="1" applyBorder="1" applyAlignment="1">
      <alignment horizontal="center" vertical="center"/>
    </xf>
    <xf numFmtId="166" fontId="6" fillId="0" borderId="0" xfId="1" applyNumberFormat="1" applyFont="1" applyFill="1" applyBorder="1" applyAlignment="1">
      <alignment horizontal="center" vertical="center"/>
    </xf>
    <xf numFmtId="0" fontId="5" fillId="0" borderId="64" xfId="0" applyNumberFormat="1" applyFont="1" applyFill="1" applyBorder="1" applyAlignment="1">
      <alignment horizontal="center" vertical="center"/>
    </xf>
    <xf numFmtId="0" fontId="5" fillId="0" borderId="50" xfId="0" applyNumberFormat="1" applyFont="1" applyFill="1" applyBorder="1" applyAlignment="1">
      <alignment horizontal="center" vertical="center"/>
    </xf>
    <xf numFmtId="0" fontId="5" fillId="0" borderId="51" xfId="0" applyNumberFormat="1" applyFont="1" applyFill="1" applyBorder="1" applyAlignment="1">
      <alignment horizontal="center" vertical="center"/>
    </xf>
    <xf numFmtId="0" fontId="5" fillId="0" borderId="65" xfId="0" applyNumberFormat="1" applyFont="1" applyFill="1" applyBorder="1" applyAlignment="1">
      <alignment horizontal="center" vertical="center"/>
    </xf>
    <xf numFmtId="0" fontId="5" fillId="0" borderId="63" xfId="0" applyNumberFormat="1" applyFont="1" applyFill="1" applyBorder="1" applyAlignment="1">
      <alignment horizontal="center" vertical="top"/>
    </xf>
    <xf numFmtId="164" fontId="6" fillId="2" borderId="75" xfId="2" applyNumberFormat="1" applyFont="1" applyFill="1" applyBorder="1" applyAlignment="1">
      <alignment horizontal="center" vertical="center"/>
    </xf>
    <xf numFmtId="164" fontId="6" fillId="2" borderId="76" xfId="2" applyNumberFormat="1" applyFont="1" applyFill="1" applyBorder="1" applyAlignment="1">
      <alignment horizontal="center" vertical="center"/>
    </xf>
    <xf numFmtId="164" fontId="6" fillId="2" borderId="65" xfId="2" applyNumberFormat="1" applyFont="1" applyFill="1" applyBorder="1" applyAlignment="1">
      <alignment horizontal="center" vertical="center"/>
    </xf>
    <xf numFmtId="164" fontId="6" fillId="2" borderId="48" xfId="2" applyNumberFormat="1" applyFont="1" applyFill="1" applyBorder="1" applyAlignment="1">
      <alignment horizontal="center"/>
    </xf>
    <xf numFmtId="166" fontId="5" fillId="0" borderId="33" xfId="0" applyNumberFormat="1" applyFont="1" applyBorder="1" applyAlignment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166" fontId="6" fillId="0" borderId="49" xfId="0" applyNumberFormat="1" applyFont="1" applyBorder="1" applyAlignment="1">
      <alignment horizontal="center" vertical="center"/>
    </xf>
    <xf numFmtId="166" fontId="6" fillId="0" borderId="73" xfId="1" applyNumberFormat="1" applyFont="1" applyFill="1" applyBorder="1" applyAlignment="1">
      <alignment horizontal="center" vertical="center"/>
    </xf>
    <xf numFmtId="166" fontId="5" fillId="0" borderId="30" xfId="0" applyNumberFormat="1" applyFont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2" borderId="8" xfId="2" applyNumberFormat="1" applyFont="1" applyFill="1" applyBorder="1" applyAlignment="1">
      <alignment horizontal="center"/>
    </xf>
    <xf numFmtId="1" fontId="5" fillId="0" borderId="75" xfId="2" applyNumberFormat="1" applyFont="1" applyFill="1" applyBorder="1" applyAlignment="1">
      <alignment horizontal="center" vertical="center"/>
    </xf>
    <xf numFmtId="1" fontId="5" fillId="0" borderId="76" xfId="2" applyNumberFormat="1" applyFont="1" applyFill="1" applyBorder="1" applyAlignment="1">
      <alignment horizontal="center" vertical="center"/>
    </xf>
    <xf numFmtId="1" fontId="5" fillId="0" borderId="65" xfId="2" applyNumberFormat="1" applyFont="1" applyFill="1" applyBorder="1" applyAlignment="1">
      <alignment horizontal="center" vertical="center"/>
    </xf>
    <xf numFmtId="1" fontId="6" fillId="0" borderId="73" xfId="1" applyNumberFormat="1" applyFont="1" applyFill="1" applyBorder="1" applyAlignment="1">
      <alignment horizontal="center" vertical="center"/>
    </xf>
    <xf numFmtId="1" fontId="6" fillId="0" borderId="8" xfId="2" applyNumberFormat="1" applyFont="1" applyFill="1" applyBorder="1" applyAlignment="1">
      <alignment horizontal="center"/>
    </xf>
    <xf numFmtId="164" fontId="5" fillId="2" borderId="81" xfId="0" applyNumberFormat="1" applyFont="1" applyFill="1" applyBorder="1" applyAlignment="1">
      <alignment horizontal="center" vertical="center"/>
    </xf>
    <xf numFmtId="166" fontId="5" fillId="0" borderId="44" xfId="0" applyNumberFormat="1" applyFont="1" applyBorder="1" applyAlignment="1">
      <alignment horizontal="center" vertical="center"/>
    </xf>
    <xf numFmtId="164" fontId="5" fillId="2" borderId="42" xfId="0" applyNumberFormat="1" applyFont="1" applyFill="1" applyBorder="1" applyAlignment="1">
      <alignment horizontal="center" vertical="center"/>
    </xf>
    <xf numFmtId="1" fontId="6" fillId="0" borderId="33" xfId="0" applyNumberFormat="1" applyFont="1" applyBorder="1" applyAlignment="1">
      <alignment horizontal="center" vertical="center"/>
    </xf>
    <xf numFmtId="1" fontId="6" fillId="2" borderId="10" xfId="0" applyNumberFormat="1" applyFont="1" applyFill="1" applyBorder="1" applyAlignment="1">
      <alignment horizontal="center" vertical="center"/>
    </xf>
    <xf numFmtId="1" fontId="6" fillId="2" borderId="47" xfId="0" applyNumberFormat="1" applyFont="1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horizontal="center" vertical="center"/>
    </xf>
    <xf numFmtId="165" fontId="5" fillId="0" borderId="44" xfId="0" applyNumberFormat="1" applyFont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top"/>
    </xf>
    <xf numFmtId="1" fontId="5" fillId="0" borderId="65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10" xfId="0" applyNumberFormat="1" applyFont="1" applyFill="1" applyBorder="1" applyAlignment="1">
      <alignment horizontal="center" vertical="center"/>
    </xf>
    <xf numFmtId="1" fontId="6" fillId="0" borderId="47" xfId="0" applyNumberFormat="1" applyFont="1" applyFill="1" applyBorder="1" applyAlignment="1">
      <alignment horizontal="center" vertical="center"/>
    </xf>
    <xf numFmtId="164" fontId="6" fillId="0" borderId="11" xfId="0" applyNumberFormat="1" applyFont="1" applyFill="1" applyBorder="1" applyAlignment="1">
      <alignment horizontal="center" vertical="top"/>
    </xf>
    <xf numFmtId="1" fontId="5" fillId="0" borderId="64" xfId="0" applyNumberFormat="1" applyFont="1" applyFill="1" applyBorder="1" applyAlignment="1">
      <alignment horizontal="center" vertical="center"/>
    </xf>
    <xf numFmtId="1" fontId="5" fillId="0" borderId="5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64" fontId="6" fillId="2" borderId="83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61" xfId="0" applyNumberFormat="1" applyFont="1" applyFill="1" applyBorder="1" applyAlignment="1">
      <alignment horizontal="center" vertical="center"/>
    </xf>
    <xf numFmtId="0" fontId="0" fillId="0" borderId="0" xfId="0" applyNumberFormat="1" applyAlignment="1"/>
    <xf numFmtId="0" fontId="6" fillId="4" borderId="82" xfId="0" applyNumberFormat="1" applyFont="1" applyFill="1" applyBorder="1" applyAlignment="1">
      <alignment horizontal="center" vertical="top"/>
    </xf>
    <xf numFmtId="0" fontId="5" fillId="0" borderId="0" xfId="0" applyNumberFormat="1" applyFont="1"/>
    <xf numFmtId="164" fontId="6" fillId="2" borderId="18" xfId="2" applyNumberFormat="1" applyFont="1" applyFill="1" applyBorder="1" applyAlignment="1">
      <alignment horizontal="center" vertical="center"/>
    </xf>
    <xf numFmtId="164" fontId="6" fillId="4" borderId="36" xfId="0" applyNumberFormat="1" applyFont="1" applyFill="1" applyBorder="1" applyAlignment="1">
      <alignment horizontal="center" vertical="top"/>
    </xf>
    <xf numFmtId="0" fontId="6" fillId="2" borderId="75" xfId="2" applyNumberFormat="1" applyFont="1" applyFill="1" applyBorder="1" applyAlignment="1">
      <alignment horizontal="center" vertical="center"/>
    </xf>
    <xf numFmtId="49" fontId="6" fillId="2" borderId="75" xfId="2" applyNumberFormat="1" applyFont="1" applyFill="1" applyBorder="1" applyAlignment="1">
      <alignment horizontal="center" vertical="center"/>
    </xf>
    <xf numFmtId="0" fontId="6" fillId="2" borderId="18" xfId="2" applyNumberFormat="1" applyFont="1" applyFill="1" applyBorder="1" applyAlignment="1">
      <alignment horizontal="center" vertical="center"/>
    </xf>
    <xf numFmtId="0" fontId="6" fillId="2" borderId="8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0" fillId="0" borderId="0" xfId="0" applyNumberFormat="1" applyAlignment="1"/>
    <xf numFmtId="1" fontId="6" fillId="2" borderId="0" xfId="0" applyNumberFormat="1" applyFont="1" applyFill="1" applyBorder="1" applyAlignment="1">
      <alignment horizontal="center" vertical="center"/>
    </xf>
    <xf numFmtId="1" fontId="6" fillId="3" borderId="13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/>
    <xf numFmtId="1" fontId="5" fillId="0" borderId="0" xfId="0" applyNumberFormat="1" applyFont="1"/>
    <xf numFmtId="164" fontId="3" fillId="0" borderId="0" xfId="0" applyNumberFormat="1" applyFont="1" applyFill="1" applyBorder="1" applyAlignment="1">
      <alignment horizontal="center"/>
    </xf>
    <xf numFmtId="164" fontId="0" fillId="0" borderId="0" xfId="0" applyNumberFormat="1" applyAlignment="1"/>
    <xf numFmtId="164" fontId="6" fillId="0" borderId="0" xfId="0" applyNumberFormat="1" applyFont="1" applyAlignment="1"/>
    <xf numFmtId="164" fontId="5" fillId="0" borderId="0" xfId="0" applyNumberFormat="1" applyFont="1"/>
    <xf numFmtId="164" fontId="3" fillId="0" borderId="0" xfId="2" applyNumberFormat="1" applyFont="1" applyFill="1" applyBorder="1" applyAlignment="1">
      <alignment horizontal="center"/>
    </xf>
    <xf numFmtId="164" fontId="0" fillId="0" borderId="0" xfId="2" applyNumberFormat="1" applyFont="1" applyAlignment="1"/>
    <xf numFmtId="164" fontId="6" fillId="3" borderId="82" xfId="2" applyNumberFormat="1" applyFont="1" applyFill="1" applyBorder="1" applyAlignment="1">
      <alignment horizontal="center" vertical="top"/>
    </xf>
    <xf numFmtId="164" fontId="6" fillId="2" borderId="83" xfId="2" applyNumberFormat="1" applyFont="1" applyFill="1" applyBorder="1" applyAlignment="1">
      <alignment horizontal="center" vertical="center"/>
    </xf>
    <xf numFmtId="164" fontId="6" fillId="2" borderId="0" xfId="2" applyNumberFormat="1" applyFont="1" applyFill="1" applyBorder="1" applyAlignment="1">
      <alignment horizontal="center" vertical="center"/>
    </xf>
    <xf numFmtId="164" fontId="6" fillId="3" borderId="13" xfId="2" applyNumberFormat="1" applyFont="1" applyFill="1" applyBorder="1" applyAlignment="1">
      <alignment horizontal="center"/>
    </xf>
    <xf numFmtId="164" fontId="6" fillId="2" borderId="61" xfId="2" applyNumberFormat="1" applyFont="1" applyFill="1" applyBorder="1" applyAlignment="1">
      <alignment horizontal="center" vertical="center"/>
    </xf>
    <xf numFmtId="164" fontId="6" fillId="0" borderId="0" xfId="2" applyNumberFormat="1" applyFont="1" applyFill="1" applyBorder="1" applyAlignment="1">
      <alignment horizontal="center" vertical="center"/>
    </xf>
    <xf numFmtId="164" fontId="6" fillId="0" borderId="0" xfId="2" applyNumberFormat="1" applyFont="1" applyAlignment="1"/>
    <xf numFmtId="164" fontId="5" fillId="0" borderId="0" xfId="2" applyNumberFormat="1" applyFont="1"/>
    <xf numFmtId="164" fontId="6" fillId="3" borderId="72" xfId="0" applyNumberFormat="1" applyFont="1" applyFill="1" applyBorder="1" applyAlignment="1">
      <alignment horizontal="center" vertical="top"/>
    </xf>
    <xf numFmtId="164" fontId="6" fillId="3" borderId="11" xfId="0" applyNumberFormat="1" applyFont="1" applyFill="1" applyBorder="1" applyAlignment="1">
      <alignment horizontal="center" vertical="top"/>
    </xf>
    <xf numFmtId="0" fontId="6" fillId="0" borderId="85" xfId="0" applyFont="1" applyBorder="1" applyAlignment="1">
      <alignment horizontal="center"/>
    </xf>
    <xf numFmtId="0" fontId="6" fillId="2" borderId="86" xfId="0" applyNumberFormat="1" applyFont="1" applyFill="1" applyBorder="1" applyAlignment="1">
      <alignment horizontal="center" vertical="center"/>
    </xf>
    <xf numFmtId="0" fontId="6" fillId="2" borderId="35" xfId="0" applyNumberFormat="1" applyFont="1" applyFill="1" applyBorder="1" applyAlignment="1">
      <alignment horizontal="center" vertical="center"/>
    </xf>
    <xf numFmtId="0" fontId="6" fillId="2" borderId="29" xfId="0" applyNumberFormat="1" applyFont="1" applyFill="1" applyBorder="1" applyAlignment="1">
      <alignment horizontal="center" vertical="center"/>
    </xf>
    <xf numFmtId="164" fontId="6" fillId="2" borderId="72" xfId="0" applyNumberFormat="1" applyFont="1" applyFill="1" applyBorder="1" applyAlignment="1">
      <alignment horizontal="center" vertical="center"/>
    </xf>
    <xf numFmtId="164" fontId="6" fillId="2" borderId="87" xfId="0" applyNumberFormat="1" applyFont="1" applyFill="1" applyBorder="1" applyAlignment="1">
      <alignment horizontal="center" vertical="center"/>
    </xf>
    <xf numFmtId="0" fontId="6" fillId="2" borderId="87" xfId="0" applyNumberFormat="1" applyFont="1" applyFill="1" applyBorder="1" applyAlignment="1">
      <alignment horizontal="center" vertical="center"/>
    </xf>
    <xf numFmtId="0" fontId="6" fillId="2" borderId="72" xfId="0" applyNumberFormat="1" applyFont="1" applyFill="1" applyBorder="1" applyAlignment="1">
      <alignment horizontal="center" vertical="center"/>
    </xf>
    <xf numFmtId="1" fontId="6" fillId="2" borderId="88" xfId="0" applyNumberFormat="1" applyFont="1" applyFill="1" applyBorder="1" applyAlignment="1">
      <alignment horizontal="center" vertical="center"/>
    </xf>
    <xf numFmtId="164" fontId="6" fillId="2" borderId="29" xfId="0" applyNumberFormat="1" applyFont="1" applyFill="1" applyBorder="1" applyAlignment="1">
      <alignment horizontal="center" vertical="center"/>
    </xf>
    <xf numFmtId="164" fontId="6" fillId="2" borderId="35" xfId="0" applyNumberFormat="1" applyFont="1" applyFill="1" applyBorder="1" applyAlignment="1">
      <alignment horizontal="center" vertical="center"/>
    </xf>
    <xf numFmtId="0" fontId="6" fillId="2" borderId="36" xfId="0" applyNumberFormat="1" applyFont="1" applyFill="1" applyBorder="1" applyAlignment="1">
      <alignment horizontal="center" vertical="center"/>
    </xf>
    <xf numFmtId="1" fontId="6" fillId="2" borderId="50" xfId="0" applyNumberFormat="1" applyFont="1" applyFill="1" applyBorder="1" applyAlignment="1">
      <alignment horizontal="center" vertical="center"/>
    </xf>
    <xf numFmtId="1" fontId="6" fillId="2" borderId="64" xfId="0" applyNumberFormat="1" applyFont="1" applyFill="1" applyBorder="1" applyAlignment="1">
      <alignment horizontal="center" vertical="center"/>
    </xf>
    <xf numFmtId="1" fontId="6" fillId="2" borderId="63" xfId="0" applyNumberFormat="1" applyFont="1" applyFill="1" applyBorder="1" applyAlignment="1">
      <alignment horizontal="center" vertical="center"/>
    </xf>
    <xf numFmtId="164" fontId="6" fillId="2" borderId="86" xfId="0" applyNumberFormat="1" applyFont="1" applyFill="1" applyBorder="1" applyAlignment="1">
      <alignment horizontal="center" vertical="center"/>
    </xf>
    <xf numFmtId="1" fontId="6" fillId="2" borderId="89" xfId="3" applyNumberFormat="1" applyFont="1" applyFill="1" applyBorder="1" applyAlignment="1">
      <alignment horizontal="center" vertical="center"/>
    </xf>
    <xf numFmtId="164" fontId="6" fillId="2" borderId="86" xfId="2" applyNumberFormat="1" applyFont="1" applyFill="1" applyBorder="1" applyAlignment="1">
      <alignment horizontal="center" vertical="center"/>
    </xf>
    <xf numFmtId="164" fontId="6" fillId="2" borderId="35" xfId="2" applyNumberFormat="1" applyFont="1" applyFill="1" applyBorder="1" applyAlignment="1">
      <alignment horizontal="center" vertical="center"/>
    </xf>
    <xf numFmtId="164" fontId="6" fillId="2" borderId="29" xfId="2" applyNumberFormat="1" applyFont="1" applyFill="1" applyBorder="1" applyAlignment="1">
      <alignment horizontal="center" vertical="center"/>
    </xf>
    <xf numFmtId="164" fontId="6" fillId="2" borderId="36" xfId="2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164" fontId="6" fillId="2" borderId="81" xfId="0" applyNumberFormat="1" applyFont="1" applyFill="1" applyBorder="1" applyAlignment="1">
      <alignment horizontal="center" vertical="center"/>
    </xf>
    <xf numFmtId="0" fontId="6" fillId="2" borderId="18" xfId="0" applyNumberFormat="1" applyFont="1" applyFill="1" applyBorder="1" applyAlignment="1">
      <alignment horizontal="center" vertical="center"/>
    </xf>
    <xf numFmtId="164" fontId="6" fillId="2" borderId="87" xfId="2" applyNumberFormat="1" applyFont="1" applyFill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164" fontId="6" fillId="2" borderId="91" xfId="0" applyNumberFormat="1" applyFont="1" applyFill="1" applyBorder="1" applyAlignment="1">
      <alignment horizontal="center" vertical="center"/>
    </xf>
    <xf numFmtId="0" fontId="6" fillId="2" borderId="91" xfId="0" applyNumberFormat="1" applyFont="1" applyFill="1" applyBorder="1" applyAlignment="1">
      <alignment horizontal="center" vertical="center"/>
    </xf>
    <xf numFmtId="0" fontId="6" fillId="0" borderId="92" xfId="0" applyFont="1" applyFill="1" applyBorder="1" applyAlignment="1">
      <alignment horizontal="center" wrapText="1"/>
    </xf>
    <xf numFmtId="0" fontId="5" fillId="0" borderId="93" xfId="0" applyFont="1" applyBorder="1" applyAlignment="1">
      <alignment horizontal="center" vertical="center"/>
    </xf>
    <xf numFmtId="1" fontId="5" fillId="0" borderId="86" xfId="0" applyNumberFormat="1" applyFont="1" applyFill="1" applyBorder="1" applyAlignment="1">
      <alignment horizontal="center" vertical="center"/>
    </xf>
    <xf numFmtId="164" fontId="6" fillId="2" borderId="67" xfId="0" applyNumberFormat="1" applyFont="1" applyFill="1" applyBorder="1" applyAlignment="1">
      <alignment horizontal="center" vertical="center"/>
    </xf>
    <xf numFmtId="0" fontId="6" fillId="2" borderId="67" xfId="0" applyNumberFormat="1" applyFont="1" applyFill="1" applyBorder="1" applyAlignment="1">
      <alignment horizontal="center" vertical="center"/>
    </xf>
    <xf numFmtId="164" fontId="6" fillId="2" borderId="94" xfId="2" applyNumberFormat="1" applyFont="1" applyFill="1" applyBorder="1" applyAlignment="1">
      <alignment horizontal="center" vertical="center"/>
    </xf>
    <xf numFmtId="165" fontId="5" fillId="0" borderId="95" xfId="0" applyNumberFormat="1" applyFont="1" applyBorder="1" applyAlignment="1">
      <alignment horizontal="center" vertical="center"/>
    </xf>
    <xf numFmtId="165" fontId="5" fillId="0" borderId="90" xfId="0" applyNumberFormat="1" applyFont="1" applyBorder="1" applyAlignment="1">
      <alignment horizontal="center" vertical="center"/>
    </xf>
    <xf numFmtId="1" fontId="6" fillId="4" borderId="11" xfId="0" applyNumberFormat="1" applyFont="1" applyFill="1" applyBorder="1" applyAlignment="1">
      <alignment horizontal="center" vertical="top"/>
    </xf>
    <xf numFmtId="1" fontId="6" fillId="0" borderId="55" xfId="0" applyNumberFormat="1" applyFont="1" applyBorder="1" applyAlignment="1">
      <alignment horizontal="center" vertical="center"/>
    </xf>
    <xf numFmtId="1" fontId="6" fillId="0" borderId="44" xfId="0" applyNumberFormat="1" applyFont="1" applyBorder="1" applyAlignment="1">
      <alignment horizontal="center" vertical="center"/>
    </xf>
    <xf numFmtId="1" fontId="6" fillId="2" borderId="86" xfId="0" applyNumberFormat="1" applyFont="1" applyFill="1" applyBorder="1" applyAlignment="1">
      <alignment horizontal="center" vertical="center"/>
    </xf>
    <xf numFmtId="1" fontId="6" fillId="2" borderId="67" xfId="0" applyNumberFormat="1" applyFont="1" applyFill="1" applyBorder="1" applyAlignment="1">
      <alignment horizontal="center" vertical="center"/>
    </xf>
    <xf numFmtId="1" fontId="6" fillId="2" borderId="65" xfId="0" applyNumberFormat="1" applyFont="1" applyFill="1" applyBorder="1" applyAlignment="1">
      <alignment horizontal="center" vertical="center"/>
    </xf>
    <xf numFmtId="164" fontId="6" fillId="2" borderId="48" xfId="0" applyNumberFormat="1" applyFont="1" applyFill="1" applyBorder="1" applyAlignment="1">
      <alignment horizontal="center" vertical="center"/>
    </xf>
    <xf numFmtId="0" fontId="6" fillId="2" borderId="62" xfId="0" applyNumberFormat="1" applyFont="1" applyFill="1" applyBorder="1" applyAlignment="1">
      <alignment horizontal="center" vertical="center"/>
    </xf>
    <xf numFmtId="164" fontId="6" fillId="2" borderId="73" xfId="2" applyNumberFormat="1" applyFont="1" applyFill="1" applyBorder="1" applyAlignment="1">
      <alignment horizontal="center" vertical="center"/>
    </xf>
    <xf numFmtId="165" fontId="5" fillId="0" borderId="49" xfId="0" applyNumberFormat="1" applyFont="1" applyBorder="1" applyAlignment="1">
      <alignment horizontal="center" vertical="center"/>
    </xf>
    <xf numFmtId="164" fontId="6" fillId="2" borderId="77" xfId="0" applyNumberFormat="1" applyFont="1" applyFill="1" applyBorder="1" applyAlignment="1">
      <alignment horizontal="center" vertical="center"/>
    </xf>
    <xf numFmtId="1" fontId="6" fillId="2" borderId="48" xfId="0" applyNumberFormat="1" applyFont="1" applyFill="1" applyBorder="1" applyAlignment="1">
      <alignment horizontal="center" vertical="center"/>
    </xf>
    <xf numFmtId="0" fontId="6" fillId="0" borderId="96" xfId="0" applyFont="1" applyFill="1" applyBorder="1" applyAlignment="1">
      <alignment horizontal="center" wrapText="1"/>
    </xf>
    <xf numFmtId="1" fontId="5" fillId="0" borderId="50" xfId="0" applyNumberFormat="1" applyFont="1" applyFill="1" applyBorder="1" applyAlignment="1">
      <alignment horizontal="center" vertical="center"/>
    </xf>
    <xf numFmtId="165" fontId="5" fillId="0" borderId="54" xfId="0" applyNumberFormat="1" applyFont="1" applyBorder="1" applyAlignment="1">
      <alignment horizontal="center" vertical="center"/>
    </xf>
    <xf numFmtId="165" fontId="5" fillId="0" borderId="27" xfId="0" applyNumberFormat="1" applyFont="1" applyBorder="1" applyAlignment="1">
      <alignment horizontal="center" vertical="center"/>
    </xf>
    <xf numFmtId="164" fontId="6" fillId="2" borderId="25" xfId="2" applyNumberFormat="1" applyFont="1" applyFill="1" applyBorder="1" applyAlignment="1">
      <alignment horizontal="center" vertical="center"/>
    </xf>
    <xf numFmtId="164" fontId="6" fillId="2" borderId="91" xfId="2" applyNumberFormat="1" applyFont="1" applyFill="1" applyBorder="1" applyAlignment="1">
      <alignment horizontal="center" vertical="center"/>
    </xf>
    <xf numFmtId="0" fontId="6" fillId="2" borderId="10" xfId="2" applyNumberFormat="1" applyFont="1" applyFill="1" applyBorder="1" applyAlignment="1">
      <alignment horizontal="center" vertical="center"/>
    </xf>
    <xf numFmtId="0" fontId="6" fillId="2" borderId="51" xfId="2" applyNumberFormat="1" applyFont="1" applyFill="1" applyBorder="1" applyAlignment="1">
      <alignment horizontal="center" vertical="center"/>
    </xf>
    <xf numFmtId="0" fontId="6" fillId="2" borderId="11" xfId="2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0" fontId="6" fillId="0" borderId="97" xfId="0" applyFont="1" applyFill="1" applyBorder="1" applyAlignment="1">
      <alignment horizontal="center" wrapText="1"/>
    </xf>
    <xf numFmtId="164" fontId="6" fillId="2" borderId="18" xfId="0" applyNumberFormat="1" applyFont="1" applyFill="1" applyBorder="1" applyAlignment="1">
      <alignment horizontal="center" vertical="center"/>
    </xf>
    <xf numFmtId="1" fontId="6" fillId="2" borderId="5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4" fontId="6" fillId="2" borderId="11" xfId="2" applyNumberFormat="1" applyFont="1" applyFill="1" applyBorder="1" applyAlignment="1">
      <alignment horizontal="center" vertical="center"/>
    </xf>
    <xf numFmtId="1" fontId="6" fillId="2" borderId="29" xfId="0" applyNumberFormat="1" applyFont="1" applyFill="1" applyBorder="1" applyAlignment="1">
      <alignment horizontal="center" vertical="center"/>
    </xf>
    <xf numFmtId="1" fontId="6" fillId="2" borderId="25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/>
    <xf numFmtId="9" fontId="5" fillId="0" borderId="0" xfId="0" applyNumberFormat="1" applyFont="1" applyBorder="1"/>
    <xf numFmtId="164" fontId="5" fillId="0" borderId="0" xfId="0" applyNumberFormat="1" applyFont="1" applyBorder="1"/>
    <xf numFmtId="1" fontId="6" fillId="2" borderId="61" xfId="2" applyNumberFormat="1" applyFont="1" applyFill="1" applyBorder="1" applyAlignment="1">
      <alignment horizontal="center" vertical="center"/>
    </xf>
    <xf numFmtId="1" fontId="6" fillId="2" borderId="0" xfId="2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wrapText="1"/>
    </xf>
    <xf numFmtId="0" fontId="7" fillId="2" borderId="79" xfId="0" applyFont="1" applyFill="1" applyBorder="1" applyAlignment="1">
      <alignment horizontal="center" wrapText="1"/>
    </xf>
    <xf numFmtId="0" fontId="7" fillId="2" borderId="80" xfId="0" applyFont="1" applyFill="1" applyBorder="1" applyAlignment="1">
      <alignment horizontal="center" wrapText="1"/>
    </xf>
    <xf numFmtId="0" fontId="7" fillId="3" borderId="20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79" xfId="0" applyFont="1" applyFill="1" applyBorder="1" applyAlignment="1">
      <alignment horizontal="center"/>
    </xf>
    <xf numFmtId="0" fontId="7" fillId="2" borderId="80" xfId="0" applyFont="1" applyFill="1" applyBorder="1" applyAlignment="1">
      <alignment horizontal="center"/>
    </xf>
    <xf numFmtId="0" fontId="7" fillId="2" borderId="84" xfId="0" applyFont="1" applyFill="1" applyBorder="1" applyAlignment="1">
      <alignment horizontal="center" wrapText="1"/>
    </xf>
    <xf numFmtId="0" fontId="7" fillId="5" borderId="78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7" fillId="2" borderId="78" xfId="0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center" wrapText="1"/>
    </xf>
    <xf numFmtId="0" fontId="7" fillId="2" borderId="39" xfId="0" applyFont="1" applyFill="1" applyBorder="1" applyAlignment="1">
      <alignment horizontal="center" wrapText="1"/>
    </xf>
    <xf numFmtId="0" fontId="7" fillId="2" borderId="31" xfId="0" applyFont="1" applyFill="1" applyBorder="1" applyAlignment="1">
      <alignment horizontal="center" wrapText="1"/>
    </xf>
    <xf numFmtId="0" fontId="7" fillId="2" borderId="7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7" fillId="2" borderId="39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Students From</a:t>
            </a:r>
            <a:r>
              <a:rPr lang="en-US" baseline="0"/>
              <a:t> PA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Detail18!$BU$6:$BY$6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Detail18!$BU$7:$BY$7</c:f>
              <c:numCache>
                <c:formatCode>0%</c:formatCode>
                <c:ptCount val="5"/>
                <c:pt idx="0" formatCode="0.00%">
                  <c:v>0.58599999999999997</c:v>
                </c:pt>
                <c:pt idx="1">
                  <c:v>0.6</c:v>
                </c:pt>
                <c:pt idx="2" formatCode="0.00%">
                  <c:v>0.59599999999999997</c:v>
                </c:pt>
                <c:pt idx="3" formatCode="0.00%">
                  <c:v>0.60199999999999998</c:v>
                </c:pt>
                <c:pt idx="4" formatCode="0.00%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0-4085-86D8-4FB216F48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586959584"/>
        <c:axId val="-1586955632"/>
      </c:barChart>
      <c:catAx>
        <c:axId val="-158695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586955632"/>
        <c:crosses val="autoZero"/>
        <c:auto val="1"/>
        <c:lblAlgn val="ctr"/>
        <c:lblOffset val="100"/>
        <c:noMultiLvlLbl val="0"/>
      </c:catAx>
      <c:valAx>
        <c:axId val="-158695563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-1586959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Students From Foreign Countries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Detail18!$BU$6:$BY$6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Detail18!$BU$8:$BY$8</c:f>
              <c:numCache>
                <c:formatCode>0.00%</c:formatCode>
                <c:ptCount val="5"/>
                <c:pt idx="0">
                  <c:v>0.113</c:v>
                </c:pt>
                <c:pt idx="1">
                  <c:v>0.104</c:v>
                </c:pt>
                <c:pt idx="2" formatCode="0%">
                  <c:v>0.11</c:v>
                </c:pt>
                <c:pt idx="3" formatCode="0%">
                  <c:v>0.1</c:v>
                </c:pt>
                <c:pt idx="4" formatCode="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2-4515-A8DB-121000423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1586914304"/>
        <c:axId val="-1586910352"/>
      </c:barChart>
      <c:catAx>
        <c:axId val="-158691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586910352"/>
        <c:crosses val="autoZero"/>
        <c:auto val="1"/>
        <c:lblAlgn val="ctr"/>
        <c:lblOffset val="100"/>
        <c:noMultiLvlLbl val="0"/>
      </c:catAx>
      <c:valAx>
        <c:axId val="-1586910352"/>
        <c:scaling>
          <c:orientation val="minMax"/>
        </c:scaling>
        <c:delete val="0"/>
        <c:axPos val="l"/>
        <c:majorGridlines/>
        <c:numFmt formatCode="0%" sourceLinked="0"/>
        <c:majorTickMark val="none"/>
        <c:minorTickMark val="none"/>
        <c:tickLblPos val="nextTo"/>
        <c:spPr>
          <a:ln w="9525">
            <a:noFill/>
          </a:ln>
        </c:spPr>
        <c:crossAx val="-158691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Students From Other Significant States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Detail18!$A$8</c:f>
              <c:strCache>
                <c:ptCount val="1"/>
                <c:pt idx="0">
                  <c:v>NJ</c:v>
                </c:pt>
              </c:strCache>
            </c:strRef>
          </c:tx>
          <c:cat>
            <c:numRef>
              <c:f>Detail18!$BU$6:$BY$6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Detail18!$BU$10:$BY$10</c:f>
              <c:numCache>
                <c:formatCode>0.0%</c:formatCode>
                <c:ptCount val="5"/>
                <c:pt idx="0">
                  <c:v>0.04</c:v>
                </c:pt>
                <c:pt idx="1">
                  <c:v>3.9E-2</c:v>
                </c:pt>
                <c:pt idx="2">
                  <c:v>4.2324699936828809E-2</c:v>
                </c:pt>
                <c:pt idx="3">
                  <c:v>4.6408137317228225E-2</c:v>
                </c:pt>
                <c:pt idx="4">
                  <c:v>5.016722408026756E-2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3-446F-B97B-A3CFBFAE539A}"/>
            </c:ext>
          </c:extLst>
        </c:ser>
        <c:ser>
          <c:idx val="1"/>
          <c:order val="1"/>
          <c:tx>
            <c:strRef>
              <c:f>Detail18!$A$9</c:f>
              <c:strCache>
                <c:ptCount val="1"/>
                <c:pt idx="0">
                  <c:v>MD</c:v>
                </c:pt>
              </c:strCache>
            </c:strRef>
          </c:tx>
          <c:cat>
            <c:numRef>
              <c:f>Detail18!$BU$6:$BY$6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Detail18!$BU$11:$BY$11</c:f>
              <c:numCache>
                <c:formatCode>0.0%</c:formatCode>
                <c:ptCount val="5"/>
                <c:pt idx="0">
                  <c:v>6.5000000000000002E-2</c:v>
                </c:pt>
                <c:pt idx="1">
                  <c:v>5.8000000000000003E-2</c:v>
                </c:pt>
                <c:pt idx="2">
                  <c:v>5.811749842072015E-2</c:v>
                </c:pt>
                <c:pt idx="3">
                  <c:v>5.4036872218690399E-2</c:v>
                </c:pt>
                <c:pt idx="4">
                  <c:v>4.4816053511705686E-2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3-446F-B97B-A3CFBFAE539A}"/>
            </c:ext>
          </c:extLst>
        </c:ser>
        <c:ser>
          <c:idx val="2"/>
          <c:order val="2"/>
          <c:tx>
            <c:strRef>
              <c:f>Detail18!$A$10</c:f>
              <c:strCache>
                <c:ptCount val="1"/>
                <c:pt idx="0">
                  <c:v>NY</c:v>
                </c:pt>
              </c:strCache>
            </c:strRef>
          </c:tx>
          <c:cat>
            <c:numRef>
              <c:f>Detail18!$BU$6:$BY$6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Detail18!$BU$12:$BY$12</c:f>
              <c:numCache>
                <c:formatCode>0.0%</c:formatCode>
                <c:ptCount val="5"/>
                <c:pt idx="0">
                  <c:v>5.3999999999999999E-2</c:v>
                </c:pt>
                <c:pt idx="1">
                  <c:v>5.0999999999999997E-2</c:v>
                </c:pt>
                <c:pt idx="2">
                  <c:v>4.9905243209096652E-2</c:v>
                </c:pt>
                <c:pt idx="3">
                  <c:v>4.831532104259377E-2</c:v>
                </c:pt>
                <c:pt idx="4">
                  <c:v>3.3444816053511704E-2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3-446F-B97B-A3CFBFAE53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6846384"/>
        <c:axId val="-1586842288"/>
      </c:lineChart>
      <c:catAx>
        <c:axId val="-158684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-1586842288"/>
        <c:crosses val="autoZero"/>
        <c:auto val="1"/>
        <c:lblAlgn val="ctr"/>
        <c:lblOffset val="100"/>
        <c:noMultiLvlLbl val="0"/>
      </c:catAx>
      <c:valAx>
        <c:axId val="-1586842288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spPr>
          <a:ln w="9525">
            <a:noFill/>
          </a:ln>
        </c:spPr>
        <c:crossAx val="-15868463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Students from Other Significant States</a:t>
            </a:r>
          </a:p>
        </c:rich>
      </c:tx>
      <c:layout>
        <c:manualLayout>
          <c:xMode val="edge"/>
          <c:yMode val="edge"/>
          <c:x val="0.33420707280011103"/>
          <c:y val="2.9143971682438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121944320543198E-2"/>
          <c:y val="9.4717836972473102E-2"/>
          <c:w val="0.89646191051840396"/>
          <c:h val="0.79235113621203401"/>
        </c:manualLayout>
      </c:layout>
      <c:lineChart>
        <c:grouping val="standard"/>
        <c:varyColors val="0"/>
        <c:ser>
          <c:idx val="2"/>
          <c:order val="0"/>
          <c:tx>
            <c:strRef>
              <c:f>Detail09!$AJ$8</c:f>
              <c:strCache>
                <c:ptCount val="1"/>
                <c:pt idx="0">
                  <c:v>NJ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Detail09!$AK$6:$BA$6</c:f>
              <c:numCache>
                <c:formatCode>General</c:formatCode>
                <c:ptCount val="6"/>
                <c:pt idx="0">
                  <c:v>1978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Detail09!$AK$8:$BA$8</c:f>
              <c:numCache>
                <c:formatCode>0.0%</c:formatCode>
                <c:ptCount val="6"/>
                <c:pt idx="0">
                  <c:v>5.5214723926380369E-2</c:v>
                </c:pt>
                <c:pt idx="1">
                  <c:v>5.3830227743271224E-2</c:v>
                </c:pt>
                <c:pt idx="2">
                  <c:v>5.8904109589041097E-2</c:v>
                </c:pt>
                <c:pt idx="3">
                  <c:v>6.3702720637027213E-2</c:v>
                </c:pt>
                <c:pt idx="4">
                  <c:v>5.7449494949494952E-2</c:v>
                </c:pt>
                <c:pt idx="5">
                  <c:v>5.2999999999999999E-2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2C-4D3B-A293-76EE1C6B9B68}"/>
            </c:ext>
          </c:extLst>
        </c:ser>
        <c:ser>
          <c:idx val="0"/>
          <c:order val="1"/>
          <c:tx>
            <c:strRef>
              <c:f>Detail09!$AJ$9</c:f>
              <c:strCache>
                <c:ptCount val="1"/>
                <c:pt idx="0">
                  <c:v>MD</c:v>
                </c:pt>
              </c:strCache>
            </c:strRef>
          </c:tx>
          <c:cat>
            <c:numRef>
              <c:f>Detail09!$AK$6:$BA$6</c:f>
              <c:numCache>
                <c:formatCode>General</c:formatCode>
                <c:ptCount val="6"/>
                <c:pt idx="0">
                  <c:v>1978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Detail09!$AK$9:$BA$9</c:f>
              <c:numCache>
                <c:formatCode>0.0%</c:formatCode>
                <c:ptCount val="6"/>
                <c:pt idx="0">
                  <c:v>0.13496932515337423</c:v>
                </c:pt>
                <c:pt idx="1">
                  <c:v>5.4520358868184952E-2</c:v>
                </c:pt>
                <c:pt idx="2">
                  <c:v>5.8904109589041097E-2</c:v>
                </c:pt>
                <c:pt idx="3">
                  <c:v>5.5739880557398806E-2</c:v>
                </c:pt>
                <c:pt idx="4">
                  <c:v>6.25E-2</c:v>
                </c:pt>
                <c:pt idx="5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2C-4D3B-A293-76EE1C6B9B68}"/>
            </c:ext>
          </c:extLst>
        </c:ser>
        <c:ser>
          <c:idx val="1"/>
          <c:order val="2"/>
          <c:tx>
            <c:strRef>
              <c:f>Detail09!$AJ$10</c:f>
              <c:strCache>
                <c:ptCount val="1"/>
                <c:pt idx="0">
                  <c:v>NY</c:v>
                </c:pt>
              </c:strCache>
            </c:strRef>
          </c:tx>
          <c:cat>
            <c:numRef>
              <c:f>Detail09!$AK$6:$BA$6</c:f>
              <c:numCache>
                <c:formatCode>General</c:formatCode>
                <c:ptCount val="6"/>
                <c:pt idx="0">
                  <c:v>1978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Detail09!$AK$10:$BA$10</c:f>
              <c:numCache>
                <c:formatCode>0.0%</c:formatCode>
                <c:ptCount val="6"/>
                <c:pt idx="0">
                  <c:v>2.5416301489921123E-2</c:v>
                </c:pt>
                <c:pt idx="1">
                  <c:v>3.9337474120082816E-2</c:v>
                </c:pt>
                <c:pt idx="2">
                  <c:v>3.8356164383561646E-2</c:v>
                </c:pt>
                <c:pt idx="3">
                  <c:v>3.9814200398142006E-2</c:v>
                </c:pt>
                <c:pt idx="4">
                  <c:v>4.8611111111111112E-2</c:v>
                </c:pt>
                <c:pt idx="5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2C-4D3B-A293-76EE1C6B9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6730848"/>
        <c:axId val="-1586726304"/>
      </c:lineChart>
      <c:catAx>
        <c:axId val="-158673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672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8672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67308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34756181793003"/>
          <c:y val="0.154991933347781"/>
          <c:w val="8.0192982456140399E-2"/>
          <c:h val="0.15754244022249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Students from PA</a:t>
            </a:r>
          </a:p>
        </c:rich>
      </c:tx>
      <c:layout>
        <c:manualLayout>
          <c:xMode val="edge"/>
          <c:yMode val="edge"/>
          <c:x val="0.341269841269842"/>
          <c:y val="3.5947712418300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1200244916299"/>
          <c:y val="0.16993518285074199"/>
          <c:w val="0.82010793885359601"/>
          <c:h val="0.68627669997414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Detail09!$AJ$7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142-4326-B1C8-EA25C10484D7}"/>
              </c:ext>
            </c:extLst>
          </c:dPt>
          <c:cat>
            <c:numRef>
              <c:f>Detail09!$AK$6:$BA$6</c:f>
              <c:numCache>
                <c:formatCode>General</c:formatCode>
                <c:ptCount val="6"/>
                <c:pt idx="0">
                  <c:v>1978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Detail09!$AK$7:$BA$7</c:f>
              <c:numCache>
                <c:formatCode>0.0%</c:formatCode>
                <c:ptCount val="6"/>
                <c:pt idx="0">
                  <c:v>0.73356704645048199</c:v>
                </c:pt>
                <c:pt idx="1">
                  <c:v>0.71911663216011046</c:v>
                </c:pt>
                <c:pt idx="2">
                  <c:v>0.69246575342465755</c:v>
                </c:pt>
                <c:pt idx="3">
                  <c:v>0.67617783676177834</c:v>
                </c:pt>
                <c:pt idx="4">
                  <c:v>0.66161616161616166</c:v>
                </c:pt>
                <c:pt idx="5">
                  <c:v>0.63900000000000001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42-4326-B1C8-EA25C1048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5096336"/>
        <c:axId val="-1585099296"/>
      </c:barChart>
      <c:catAx>
        <c:axId val="-1585096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5099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85099296"/>
        <c:scaling>
          <c:orientation val="minMax"/>
          <c:max val="0.8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5096336"/>
        <c:crosses val="autoZero"/>
        <c:crossBetween val="between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Students from Foreign Countries</a:t>
            </a:r>
          </a:p>
        </c:rich>
      </c:tx>
      <c:layout>
        <c:manualLayout>
          <c:xMode val="edge"/>
          <c:yMode val="edge"/>
          <c:x val="0.22368421052631601"/>
          <c:y val="3.5947712418300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52631578947"/>
          <c:y val="0.215686962849018"/>
          <c:w val="0.84210526315789502"/>
          <c:h val="0.63725693569028197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Detail09!$AJ$16</c:f>
              <c:strCache>
                <c:ptCount val="1"/>
                <c:pt idx="0">
                  <c:v>Foreign Countries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2C5-4C77-B988-B8F83531D6EC}"/>
              </c:ext>
            </c:extLst>
          </c:dPt>
          <c:cat>
            <c:numRef>
              <c:f>Detail09!$AK$6:$BA$6</c:f>
              <c:numCache>
                <c:formatCode>General</c:formatCode>
                <c:ptCount val="6"/>
                <c:pt idx="0">
                  <c:v>1978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</c:numCache>
            </c:numRef>
          </c:cat>
          <c:val>
            <c:numRef>
              <c:f>Detail09!$AK$16:$BA$16</c:f>
              <c:numCache>
                <c:formatCode>0.0%</c:formatCode>
                <c:ptCount val="6"/>
                <c:pt idx="0">
                  <c:v>1.1393514460999123E-2</c:v>
                </c:pt>
                <c:pt idx="1">
                  <c:v>5.4520358868184952E-2</c:v>
                </c:pt>
                <c:pt idx="2">
                  <c:v>6.5068493150684928E-2</c:v>
                </c:pt>
                <c:pt idx="3">
                  <c:v>6.569343065693431E-2</c:v>
                </c:pt>
                <c:pt idx="4">
                  <c:v>6.0606060606060608E-2</c:v>
                </c:pt>
                <c:pt idx="5">
                  <c:v>7.3999999999999996E-2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C5-4C77-B988-B8F83531D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5164384"/>
        <c:axId val="-1585190336"/>
      </c:barChart>
      <c:catAx>
        <c:axId val="-1585164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5190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8519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51643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Students from Other Significant States</a:t>
            </a:r>
          </a:p>
        </c:rich>
      </c:tx>
      <c:layout>
        <c:manualLayout>
          <c:xMode val="edge"/>
          <c:yMode val="edge"/>
          <c:x val="0.33420707732634303"/>
          <c:y val="2.91438979963569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121944320543101E-2"/>
          <c:y val="9.4717836972473005E-2"/>
          <c:w val="0.89646191051840396"/>
          <c:h val="0.79235113621203401"/>
        </c:manualLayout>
      </c:layout>
      <c:lineChart>
        <c:grouping val="standard"/>
        <c:varyColors val="0"/>
        <c:ser>
          <c:idx val="2"/>
          <c:order val="0"/>
          <c:tx>
            <c:strRef>
              <c:f>'Historical06-Chart'!$AH$8</c:f>
              <c:strCache>
                <c:ptCount val="1"/>
                <c:pt idx="0">
                  <c:v>NJ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2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'Historical06-Chart'!$AI$6:$AW$6</c:f>
              <c:numCache>
                <c:formatCode>General</c:formatCode>
                <c:ptCount val="7"/>
                <c:pt idx="0">
                  <c:v>1978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'Historical06-Chart'!$AI$8:$AW$8</c:f>
              <c:numCache>
                <c:formatCode>0.0%</c:formatCode>
                <c:ptCount val="7"/>
                <c:pt idx="0">
                  <c:v>5.5214723926380369E-2</c:v>
                </c:pt>
                <c:pt idx="1">
                  <c:v>2.9739776951672861E-2</c:v>
                </c:pt>
                <c:pt idx="2">
                  <c:v>3.151862464183381E-2</c:v>
                </c:pt>
                <c:pt idx="3">
                  <c:v>4.3447792571829014E-2</c:v>
                </c:pt>
                <c:pt idx="4">
                  <c:v>5.3830227743271224E-2</c:v>
                </c:pt>
                <c:pt idx="5">
                  <c:v>5.8904109589041097E-2</c:v>
                </c:pt>
                <c:pt idx="6">
                  <c:v>6.3745019920318724E-2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BC-485F-86B0-0859EDA1866B}"/>
            </c:ext>
          </c:extLst>
        </c:ser>
        <c:ser>
          <c:idx val="3"/>
          <c:order val="1"/>
          <c:tx>
            <c:strRef>
              <c:f>'Historical06-Chart'!$AH$9</c:f>
              <c:strCache>
                <c:ptCount val="1"/>
                <c:pt idx="0">
                  <c:v>MD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12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'Historical06-Chart'!$AI$6:$AW$6</c:f>
              <c:numCache>
                <c:formatCode>General</c:formatCode>
                <c:ptCount val="7"/>
                <c:pt idx="0">
                  <c:v>1978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'Historical06-Chart'!$AI$9:$AW$9</c:f>
              <c:numCache>
                <c:formatCode>0.0%</c:formatCode>
                <c:ptCount val="7"/>
                <c:pt idx="0">
                  <c:v>0.13496932515337423</c:v>
                </c:pt>
                <c:pt idx="1">
                  <c:v>4.2379182156133829E-2</c:v>
                </c:pt>
                <c:pt idx="2">
                  <c:v>5.515759312320917E-2</c:v>
                </c:pt>
                <c:pt idx="3">
                  <c:v>5.2557813594954449E-2</c:v>
                </c:pt>
                <c:pt idx="4">
                  <c:v>5.4520358868184952E-2</c:v>
                </c:pt>
                <c:pt idx="5">
                  <c:v>5.8904109589041097E-2</c:v>
                </c:pt>
                <c:pt idx="6">
                  <c:v>5.5776892430278883E-2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BC-485F-86B0-0859EDA1866B}"/>
            </c:ext>
          </c:extLst>
        </c:ser>
        <c:ser>
          <c:idx val="0"/>
          <c:order val="2"/>
          <c:tx>
            <c:strRef>
              <c:f>'Historical06-Chart'!$AH$10</c:f>
              <c:strCache>
                <c:ptCount val="1"/>
                <c:pt idx="0">
                  <c:v>NY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squar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'Historical06-Chart'!$AI$6:$AW$6</c:f>
              <c:numCache>
                <c:formatCode>General</c:formatCode>
                <c:ptCount val="7"/>
                <c:pt idx="0">
                  <c:v>1978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'Historical06-Chart'!$AI$10:$AW$10</c:f>
              <c:numCache>
                <c:formatCode>0.0%</c:formatCode>
                <c:ptCount val="7"/>
                <c:pt idx="0">
                  <c:v>2.5416301489921123E-2</c:v>
                </c:pt>
                <c:pt idx="1">
                  <c:v>2.6765799256505577E-2</c:v>
                </c:pt>
                <c:pt idx="2">
                  <c:v>3.5816618911174783E-2</c:v>
                </c:pt>
                <c:pt idx="3">
                  <c:v>3.8542396636299929E-2</c:v>
                </c:pt>
                <c:pt idx="4">
                  <c:v>3.9337474120082816E-2</c:v>
                </c:pt>
                <c:pt idx="5">
                  <c:v>3.8356164383561646E-2</c:v>
                </c:pt>
                <c:pt idx="6">
                  <c:v>3.9840637450199202E-2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BC-485F-86B0-0859EDA18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83753056"/>
        <c:axId val="-1583748848"/>
      </c:lineChart>
      <c:catAx>
        <c:axId val="-1583753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374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83748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3753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051578415083398"/>
          <c:y val="0.948154267601796"/>
          <c:w val="0.22212319790301399"/>
          <c:h val="5.18457323982041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Students from PA</a:t>
            </a:r>
          </a:p>
        </c:rich>
      </c:tx>
      <c:layout>
        <c:manualLayout>
          <c:xMode val="edge"/>
          <c:yMode val="edge"/>
          <c:x val="0.341269841269842"/>
          <c:y val="3.5947712418300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21200244916299"/>
          <c:y val="0.16993518285074199"/>
          <c:w val="0.82010793885359601"/>
          <c:h val="0.686276699974149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'Historical06-Chart'!$AH$7</c:f>
              <c:strCache>
                <c:ptCount val="1"/>
                <c:pt idx="0">
                  <c:v>PA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1-44D4-BF95-568669DD37B9}"/>
              </c:ext>
            </c:extLst>
          </c:dPt>
          <c:cat>
            <c:numRef>
              <c:f>'Historical06-Chart'!$AI$6:$AW$6</c:f>
              <c:numCache>
                <c:formatCode>General</c:formatCode>
                <c:ptCount val="7"/>
                <c:pt idx="0">
                  <c:v>1978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'Historical06-Chart'!$AI$7:$AW$7</c:f>
              <c:numCache>
                <c:formatCode>0.0%</c:formatCode>
                <c:ptCount val="7"/>
                <c:pt idx="0">
                  <c:v>0.73356704645048199</c:v>
                </c:pt>
                <c:pt idx="1">
                  <c:v>0.76059479553903342</c:v>
                </c:pt>
                <c:pt idx="2">
                  <c:v>0.75214899713467054</c:v>
                </c:pt>
                <c:pt idx="3">
                  <c:v>0.72529782761037143</c:v>
                </c:pt>
                <c:pt idx="4">
                  <c:v>0.71911663216011046</c:v>
                </c:pt>
                <c:pt idx="5">
                  <c:v>0.69246575342465755</c:v>
                </c:pt>
                <c:pt idx="6">
                  <c:v>0.67662682602921642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C1-44D4-BF95-568669DD3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5191648"/>
        <c:axId val="-1585158528"/>
      </c:barChart>
      <c:catAx>
        <c:axId val="-1585191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5158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85158528"/>
        <c:scaling>
          <c:orientation val="minMax"/>
          <c:max val="0.8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5191648"/>
        <c:crosses val="autoZero"/>
        <c:crossBetween val="between"/>
        <c:majorUnit val="0.0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1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Students from Foreign Countries</a:t>
            </a:r>
          </a:p>
        </c:rich>
      </c:tx>
      <c:layout>
        <c:manualLayout>
          <c:xMode val="edge"/>
          <c:yMode val="edge"/>
          <c:x val="0.22368421052631601"/>
          <c:y val="3.59477124183006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52631578947"/>
          <c:y val="0.215686962849018"/>
          <c:w val="0.84210526315789502"/>
          <c:h val="0.63725693569028197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'Historical06-Chart'!$AH$16</c:f>
              <c:strCache>
                <c:ptCount val="1"/>
                <c:pt idx="0">
                  <c:v>Foreign Countries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A5B-4704-9153-CE47987F3B0C}"/>
              </c:ext>
            </c:extLst>
          </c:dPt>
          <c:cat>
            <c:numRef>
              <c:f>'Historical06-Chart'!$AI$6:$AW$6</c:f>
              <c:numCache>
                <c:formatCode>General</c:formatCode>
                <c:ptCount val="7"/>
                <c:pt idx="0">
                  <c:v>1978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</c:numCache>
            </c:numRef>
          </c:cat>
          <c:val>
            <c:numRef>
              <c:f>'Historical06-Chart'!$AI$16:$AW$16</c:f>
              <c:numCache>
                <c:formatCode>0.0%</c:formatCode>
                <c:ptCount val="7"/>
                <c:pt idx="0">
                  <c:v>1.1393514460999123E-2</c:v>
                </c:pt>
                <c:pt idx="1">
                  <c:v>5.8736059479553904E-2</c:v>
                </c:pt>
                <c:pt idx="2">
                  <c:v>4.9426934097421202E-2</c:v>
                </c:pt>
                <c:pt idx="3">
                  <c:v>5.5360896986685351E-2</c:v>
                </c:pt>
                <c:pt idx="4">
                  <c:v>5.4520358868184952E-2</c:v>
                </c:pt>
                <c:pt idx="5">
                  <c:v>6.5068493150684928E-2</c:v>
                </c:pt>
                <c:pt idx="6">
                  <c:v>6.5737051792828682E-2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5B-4704-9153-CE47987F3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87999296"/>
        <c:axId val="-1588056512"/>
      </c:barChart>
      <c:catAx>
        <c:axId val="-15879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8056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88056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1587999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0</xdr:rowOff>
    </xdr:from>
    <xdr:to>
      <xdr:col>7</xdr:col>
      <xdr:colOff>495300</xdr:colOff>
      <xdr:row>17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1</xdr:row>
      <xdr:rowOff>0</xdr:rowOff>
    </xdr:from>
    <xdr:to>
      <xdr:col>16</xdr:col>
      <xdr:colOff>38100</xdr:colOff>
      <xdr:row>17</xdr:row>
      <xdr:rowOff>149225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180974</xdr:colOff>
      <xdr:row>19</xdr:row>
      <xdr:rowOff>28574</xdr:rowOff>
    </xdr:from>
    <xdr:to>
      <xdr:col>15</xdr:col>
      <xdr:colOff>371475</xdr:colOff>
      <xdr:row>42</xdr:row>
      <xdr:rowOff>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142875</xdr:rowOff>
    </xdr:from>
    <xdr:to>
      <xdr:col>11</xdr:col>
      <xdr:colOff>561975</xdr:colOff>
      <xdr:row>47</xdr:row>
      <xdr:rowOff>85725</xdr:rowOff>
    </xdr:to>
    <xdr:graphicFrame macro="">
      <xdr:nvGraphicFramePr>
        <xdr:cNvPr id="15976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</xdr:row>
      <xdr:rowOff>104775</xdr:rowOff>
    </xdr:from>
    <xdr:to>
      <xdr:col>5</xdr:col>
      <xdr:colOff>590550</xdr:colOff>
      <xdr:row>21</xdr:row>
      <xdr:rowOff>104775</xdr:rowOff>
    </xdr:to>
    <xdr:graphicFrame macro="">
      <xdr:nvGraphicFramePr>
        <xdr:cNvPr id="15976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3</xdr:row>
      <xdr:rowOff>114300</xdr:rowOff>
    </xdr:from>
    <xdr:to>
      <xdr:col>11</xdr:col>
      <xdr:colOff>590550</xdr:colOff>
      <xdr:row>21</xdr:row>
      <xdr:rowOff>114300</xdr:rowOff>
    </xdr:to>
    <xdr:graphicFrame macro="">
      <xdr:nvGraphicFramePr>
        <xdr:cNvPr id="15976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21</xdr:row>
      <xdr:rowOff>142875</xdr:rowOff>
    </xdr:from>
    <xdr:to>
      <xdr:col>11</xdr:col>
      <xdr:colOff>590550</xdr:colOff>
      <xdr:row>54</xdr:row>
      <xdr:rowOff>28575</xdr:rowOff>
    </xdr:to>
    <xdr:graphicFrame macro="">
      <xdr:nvGraphicFramePr>
        <xdr:cNvPr id="4415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3</xdr:row>
      <xdr:rowOff>104775</xdr:rowOff>
    </xdr:from>
    <xdr:to>
      <xdr:col>5</xdr:col>
      <xdr:colOff>590550</xdr:colOff>
      <xdr:row>21</xdr:row>
      <xdr:rowOff>104775</xdr:rowOff>
    </xdr:to>
    <xdr:graphicFrame macro="">
      <xdr:nvGraphicFramePr>
        <xdr:cNvPr id="4415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19050</xdr:colOff>
      <xdr:row>3</xdr:row>
      <xdr:rowOff>114300</xdr:rowOff>
    </xdr:from>
    <xdr:to>
      <xdr:col>11</xdr:col>
      <xdr:colOff>590550</xdr:colOff>
      <xdr:row>21</xdr:row>
      <xdr:rowOff>114300</xdr:rowOff>
    </xdr:to>
    <xdr:graphicFrame macro="">
      <xdr:nvGraphicFramePr>
        <xdr:cNvPr id="44159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139"/>
  <sheetViews>
    <sheetView tabSelected="1" view="pageBreakPreview" topLeftCell="A37" zoomScale="85" zoomScaleNormal="85" zoomScaleSheetLayoutView="70" zoomScalePageLayoutView="85" workbookViewId="0">
      <pane xSplit="38" topLeftCell="AO1" activePane="topRight" state="frozen"/>
      <selection pane="topRight" activeCell="AW64" sqref="AW64"/>
    </sheetView>
  </sheetViews>
  <sheetFormatPr defaultColWidth="8.85546875" defaultRowHeight="12.75" x14ac:dyDescent="0.2"/>
  <cols>
    <col min="1" max="1" width="11.85546875" style="10" customWidth="1"/>
    <col min="2" max="2" width="5.42578125" style="3" hidden="1" customWidth="1"/>
    <col min="3" max="3" width="9.42578125" style="74" hidden="1" customWidth="1"/>
    <col min="4" max="4" width="5.42578125" style="3" hidden="1" customWidth="1"/>
    <col min="5" max="5" width="8" style="74" hidden="1" customWidth="1"/>
    <col min="6" max="6" width="3.28515625" style="3" hidden="1" customWidth="1"/>
    <col min="7" max="7" width="10.42578125" style="3" hidden="1" customWidth="1"/>
    <col min="8" max="8" width="7.42578125" style="3" hidden="1" customWidth="1"/>
    <col min="9" max="9" width="5.85546875" style="3" hidden="1" customWidth="1"/>
    <col min="10" max="10" width="6.42578125" style="3" hidden="1" customWidth="1"/>
    <col min="11" max="11" width="7.140625" style="3" hidden="1" customWidth="1"/>
    <col min="12" max="12" width="12.42578125" style="3" hidden="1" customWidth="1"/>
    <col min="13" max="13" width="5.42578125" style="3" hidden="1" customWidth="1"/>
    <col min="14" max="14" width="7.42578125" style="3" hidden="1" customWidth="1"/>
    <col min="15" max="15" width="3" style="3" hidden="1" customWidth="1"/>
    <col min="16" max="16" width="7.42578125" style="74" hidden="1" customWidth="1"/>
    <col min="17" max="17" width="5.42578125" style="3" hidden="1" customWidth="1"/>
    <col min="18" max="18" width="7.42578125" style="74" hidden="1" customWidth="1"/>
    <col min="19" max="19" width="5.42578125" style="3" hidden="1" customWidth="1"/>
    <col min="20" max="20" width="7.42578125" style="74" hidden="1" customWidth="1"/>
    <col min="21" max="21" width="7.42578125" style="3" hidden="1" customWidth="1"/>
    <col min="22" max="22" width="7.42578125" style="74" hidden="1" customWidth="1"/>
    <col min="23" max="23" width="5.42578125" style="3" hidden="1" customWidth="1"/>
    <col min="24" max="24" width="7.42578125" style="74" hidden="1" customWidth="1"/>
    <col min="25" max="25" width="5.42578125" style="3" hidden="1" customWidth="1"/>
    <col min="26" max="26" width="7.42578125" style="74" hidden="1" customWidth="1"/>
    <col min="27" max="27" width="5.42578125" style="3" hidden="1" customWidth="1"/>
    <col min="28" max="28" width="7.42578125" style="74" hidden="1" customWidth="1"/>
    <col min="29" max="29" width="6" style="120" hidden="1" customWidth="1"/>
    <col min="30" max="30" width="7.42578125" style="74" hidden="1" customWidth="1"/>
    <col min="31" max="31" width="5.28515625" style="120" hidden="1" customWidth="1"/>
    <col min="32" max="32" width="7.42578125" style="74" hidden="1" customWidth="1"/>
    <col min="33" max="33" width="6.28515625" style="74" hidden="1" customWidth="1"/>
    <col min="34" max="34" width="7.42578125" style="74" hidden="1" customWidth="1"/>
    <col min="35" max="35" width="7.28515625" style="3" hidden="1" customWidth="1"/>
    <col min="36" max="36" width="10.42578125" style="3" hidden="1" customWidth="1"/>
    <col min="37" max="37" width="10.42578125" style="204" hidden="1" customWidth="1"/>
    <col min="38" max="38" width="10.42578125" style="222" hidden="1" customWidth="1"/>
    <col min="39" max="39" width="10.42578125" style="204" hidden="1" customWidth="1"/>
    <col min="40" max="40" width="10.42578125" style="3" hidden="1" customWidth="1"/>
    <col min="41" max="41" width="10.42578125" style="218" customWidth="1"/>
    <col min="42" max="42" width="10.42578125" style="232" customWidth="1"/>
    <col min="43" max="43" width="10.42578125" style="218" customWidth="1"/>
    <col min="44" max="44" width="10.42578125" style="232" customWidth="1"/>
    <col min="45" max="45" width="10.42578125" style="3" customWidth="1"/>
    <col min="46" max="46" width="8.85546875" style="3"/>
    <col min="47" max="47" width="10.42578125" style="3" customWidth="1"/>
    <col min="48" max="50" width="8.85546875" style="3"/>
    <col min="51" max="51" width="10.140625" style="3" bestFit="1" customWidth="1"/>
    <col min="52" max="58" width="9.140625" style="3" hidden="1" customWidth="1"/>
    <col min="59" max="59" width="10.140625" style="3" hidden="1" customWidth="1"/>
    <col min="60" max="60" width="1.42578125" style="3" hidden="1" customWidth="1"/>
    <col min="61" max="61" width="10.140625" style="3" hidden="1" customWidth="1"/>
    <col min="62" max="62" width="0.7109375" style="3" hidden="1" customWidth="1"/>
    <col min="63" max="63" width="10.140625" style="3" hidden="1" customWidth="1"/>
    <col min="64" max="65" width="0" style="3" hidden="1" customWidth="1"/>
    <col min="66" max="66" width="10.85546875" style="3" hidden="1" customWidth="1"/>
    <col min="67" max="67" width="10.7109375" style="3" hidden="1" customWidth="1"/>
    <col min="68" max="68" width="10.85546875" style="3" hidden="1" customWidth="1"/>
    <col min="69" max="71" width="0" style="3" hidden="1" customWidth="1"/>
    <col min="72" max="72" width="9.42578125" style="3" customWidth="1"/>
    <col min="73" max="16384" width="8.85546875" style="3"/>
  </cols>
  <sheetData>
    <row r="1" spans="1:78" s="2" customFormat="1" ht="15.75" x14ac:dyDescent="0.25">
      <c r="A1" s="16"/>
      <c r="C1" s="16"/>
      <c r="D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G1" s="16"/>
      <c r="AH1" s="211" t="s">
        <v>96</v>
      </c>
      <c r="AI1" s="16"/>
      <c r="AJ1" s="16"/>
      <c r="AK1" s="109"/>
      <c r="AL1" s="219"/>
      <c r="AM1" s="109"/>
      <c r="AN1" s="195"/>
      <c r="AO1" s="212"/>
      <c r="AP1" s="223"/>
      <c r="AQ1" s="212"/>
      <c r="AR1" s="223"/>
    </row>
    <row r="2" spans="1:78" s="2" customFormat="1" ht="12" hidden="1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09"/>
      <c r="AD2" s="16"/>
      <c r="AE2" s="109"/>
      <c r="AF2" s="16"/>
      <c r="AG2" s="16"/>
      <c r="AH2" s="16"/>
      <c r="AI2" s="16"/>
      <c r="AJ2" s="16"/>
      <c r="AK2" s="109"/>
      <c r="AL2" s="219"/>
      <c r="AM2" s="109"/>
      <c r="AN2" s="195"/>
      <c r="AO2" s="212"/>
      <c r="AP2" s="223"/>
      <c r="AQ2" s="212"/>
      <c r="AR2" s="223"/>
      <c r="AS2" s="16"/>
      <c r="AU2" s="296"/>
    </row>
    <row r="3" spans="1:78" s="81" customFormat="1" ht="56.25" hidden="1" customHeight="1" x14ac:dyDescent="0.25">
      <c r="A3" s="305" t="s">
        <v>88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5"/>
      <c r="T3" s="305"/>
      <c r="U3" s="305"/>
      <c r="V3" s="305"/>
      <c r="W3" s="305"/>
      <c r="X3" s="305"/>
      <c r="Y3" s="305"/>
      <c r="Z3" s="305"/>
      <c r="AA3" s="305"/>
      <c r="AB3" s="305"/>
      <c r="AC3" s="305"/>
      <c r="AD3" s="305"/>
      <c r="AE3" s="305"/>
      <c r="AF3" s="305"/>
      <c r="AG3" s="305"/>
      <c r="AH3" s="305"/>
      <c r="AI3" s="305"/>
      <c r="AJ3" s="305"/>
      <c r="AK3" s="305"/>
      <c r="AL3" s="305"/>
      <c r="AM3" s="305"/>
      <c r="AN3" s="305"/>
      <c r="AO3" s="305"/>
      <c r="AP3" s="256"/>
      <c r="AQ3" s="256"/>
      <c r="AR3" s="256"/>
      <c r="AS3" s="256"/>
      <c r="AU3" s="256"/>
    </row>
    <row r="4" spans="1:78" s="2" customFormat="1" ht="8.25" customHeight="1" thickBot="1" x14ac:dyDescent="0.3">
      <c r="A4" s="22"/>
      <c r="B4" s="1"/>
      <c r="C4" s="68"/>
      <c r="D4" s="1"/>
      <c r="E4" s="68"/>
      <c r="F4" s="1"/>
      <c r="G4" s="1"/>
      <c r="H4" s="1"/>
      <c r="I4" s="1"/>
      <c r="J4" s="1"/>
      <c r="K4" s="1"/>
      <c r="L4" s="1"/>
      <c r="M4" s="1"/>
      <c r="N4" s="1"/>
      <c r="O4" s="1"/>
      <c r="P4" s="68"/>
      <c r="Q4" s="1"/>
      <c r="R4" s="68"/>
      <c r="S4" s="1"/>
      <c r="T4" s="68"/>
      <c r="U4" s="1"/>
      <c r="V4" s="68"/>
      <c r="W4" s="1"/>
      <c r="X4" s="68"/>
      <c r="Y4" s="1"/>
      <c r="Z4" s="68"/>
      <c r="AA4" s="1"/>
      <c r="AB4" s="68"/>
      <c r="AC4" s="110"/>
      <c r="AD4" s="68"/>
      <c r="AE4" s="110"/>
      <c r="AF4" s="68"/>
      <c r="AG4" s="68"/>
      <c r="AH4" s="68"/>
      <c r="AI4" s="1"/>
      <c r="AJ4" s="1"/>
      <c r="AK4" s="202"/>
      <c r="AL4" s="220"/>
      <c r="AM4" s="202"/>
      <c r="AN4" s="1"/>
      <c r="AO4" s="213"/>
      <c r="AP4" s="224"/>
      <c r="AQ4" s="213"/>
      <c r="AR4" s="224"/>
      <c r="AS4" s="1"/>
      <c r="AT4" s="1"/>
      <c r="AU4" s="1"/>
      <c r="AV4" s="1"/>
      <c r="AW4" s="1"/>
      <c r="AX4" s="1"/>
    </row>
    <row r="5" spans="1:78" ht="15.75" customHeight="1" thickBot="1" x14ac:dyDescent="0.3">
      <c r="A5" s="12" t="s">
        <v>44</v>
      </c>
      <c r="B5" s="310" t="s">
        <v>37</v>
      </c>
      <c r="C5" s="311"/>
      <c r="D5" s="308" t="s">
        <v>36</v>
      </c>
      <c r="E5" s="309"/>
      <c r="F5" s="14"/>
      <c r="G5" s="310" t="s">
        <v>49</v>
      </c>
      <c r="H5" s="311"/>
      <c r="I5" s="310" t="s">
        <v>35</v>
      </c>
      <c r="J5" s="311"/>
      <c r="K5" s="310" t="s">
        <v>50</v>
      </c>
      <c r="L5" s="311"/>
      <c r="M5" s="310" t="s">
        <v>57</v>
      </c>
      <c r="N5" s="311"/>
      <c r="O5" s="310" t="s">
        <v>60</v>
      </c>
      <c r="P5" s="311"/>
      <c r="Q5" s="308" t="s">
        <v>61</v>
      </c>
      <c r="R5" s="309"/>
      <c r="S5" s="310" t="s">
        <v>63</v>
      </c>
      <c r="T5" s="311"/>
      <c r="U5" s="308" t="s">
        <v>64</v>
      </c>
      <c r="V5" s="309"/>
      <c r="W5" s="310" t="s">
        <v>2</v>
      </c>
      <c r="X5" s="311"/>
      <c r="Y5" s="308" t="s">
        <v>1</v>
      </c>
      <c r="Z5" s="309"/>
      <c r="AA5" s="310" t="s">
        <v>66</v>
      </c>
      <c r="AB5" s="311"/>
      <c r="AC5" s="312" t="s">
        <v>77</v>
      </c>
      <c r="AD5" s="313"/>
      <c r="AE5" s="312" t="s">
        <v>80</v>
      </c>
      <c r="AF5" s="313"/>
      <c r="AG5" s="306" t="s">
        <v>87</v>
      </c>
      <c r="AH5" s="307"/>
      <c r="AI5" s="306" t="s">
        <v>89</v>
      </c>
      <c r="AJ5" s="307"/>
      <c r="AK5" s="306" t="s">
        <v>95</v>
      </c>
      <c r="AL5" s="307"/>
      <c r="AM5" s="306" t="s">
        <v>93</v>
      </c>
      <c r="AN5" s="314"/>
      <c r="AO5" s="306" t="s">
        <v>97</v>
      </c>
      <c r="AP5" s="307"/>
      <c r="AQ5" s="314" t="s">
        <v>98</v>
      </c>
      <c r="AR5" s="314"/>
      <c r="AS5" s="314" t="s">
        <v>104</v>
      </c>
      <c r="AT5" s="314"/>
      <c r="AU5" s="314" t="s">
        <v>107</v>
      </c>
      <c r="AV5" s="314"/>
      <c r="AW5" s="314" t="s">
        <v>108</v>
      </c>
      <c r="AX5" s="314"/>
      <c r="AY5" s="315" t="s">
        <v>109</v>
      </c>
      <c r="AZ5" s="316"/>
    </row>
    <row r="6" spans="1:78" ht="15.75" thickBot="1" x14ac:dyDescent="0.3">
      <c r="A6" s="13" t="s">
        <v>45</v>
      </c>
      <c r="B6" s="4" t="s">
        <v>52</v>
      </c>
      <c r="C6" s="75" t="s">
        <v>53</v>
      </c>
      <c r="D6" s="4" t="s">
        <v>52</v>
      </c>
      <c r="E6" s="75" t="s">
        <v>53</v>
      </c>
      <c r="F6" s="62"/>
      <c r="G6" s="4" t="s">
        <v>52</v>
      </c>
      <c r="H6" s="7" t="s">
        <v>53</v>
      </c>
      <c r="I6" s="4" t="s">
        <v>52</v>
      </c>
      <c r="J6" s="7" t="s">
        <v>53</v>
      </c>
      <c r="K6" s="4" t="s">
        <v>52</v>
      </c>
      <c r="L6" s="7" t="s">
        <v>53</v>
      </c>
      <c r="M6" s="4" t="s">
        <v>52</v>
      </c>
      <c r="N6" s="7" t="s">
        <v>53</v>
      </c>
      <c r="O6" s="4" t="s">
        <v>52</v>
      </c>
      <c r="P6" s="75" t="s">
        <v>53</v>
      </c>
      <c r="Q6" s="4" t="s">
        <v>52</v>
      </c>
      <c r="R6" s="75" t="s">
        <v>53</v>
      </c>
      <c r="S6" s="4" t="s">
        <v>52</v>
      </c>
      <c r="T6" s="75" t="s">
        <v>53</v>
      </c>
      <c r="U6" s="4" t="s">
        <v>52</v>
      </c>
      <c r="V6" s="75" t="s">
        <v>53</v>
      </c>
      <c r="W6" s="4" t="s">
        <v>52</v>
      </c>
      <c r="X6" s="75" t="s">
        <v>53</v>
      </c>
      <c r="Y6" s="4" t="s">
        <v>52</v>
      </c>
      <c r="Z6" s="75" t="s">
        <v>53</v>
      </c>
      <c r="AA6" s="4" t="s">
        <v>52</v>
      </c>
      <c r="AB6" s="75" t="s">
        <v>53</v>
      </c>
      <c r="AC6" s="162" t="s">
        <v>73</v>
      </c>
      <c r="AD6" s="107" t="s">
        <v>74</v>
      </c>
      <c r="AE6" s="162" t="s">
        <v>73</v>
      </c>
      <c r="AF6" s="107" t="s">
        <v>74</v>
      </c>
      <c r="AG6" s="192" t="s">
        <v>73</v>
      </c>
      <c r="AH6" s="187" t="s">
        <v>74</v>
      </c>
      <c r="AI6" s="192" t="s">
        <v>73</v>
      </c>
      <c r="AJ6" s="187" t="s">
        <v>74</v>
      </c>
      <c r="AK6" s="203" t="s">
        <v>73</v>
      </c>
      <c r="AL6" s="234" t="s">
        <v>74</v>
      </c>
      <c r="AM6" s="203" t="s">
        <v>73</v>
      </c>
      <c r="AN6" s="233" t="s">
        <v>74</v>
      </c>
      <c r="AO6" s="271" t="s">
        <v>73</v>
      </c>
      <c r="AP6" s="225" t="s">
        <v>74</v>
      </c>
      <c r="AQ6" s="271" t="s">
        <v>73</v>
      </c>
      <c r="AR6" s="225" t="s">
        <v>74</v>
      </c>
      <c r="AS6" s="271" t="s">
        <v>73</v>
      </c>
      <c r="AT6" s="225" t="s">
        <v>74</v>
      </c>
      <c r="AU6" s="271" t="s">
        <v>73</v>
      </c>
      <c r="AV6" s="225" t="s">
        <v>74</v>
      </c>
      <c r="AW6" s="271" t="s">
        <v>73</v>
      </c>
      <c r="AX6" s="225" t="s">
        <v>74</v>
      </c>
      <c r="AY6" s="235" t="s">
        <v>52</v>
      </c>
      <c r="AZ6" s="7" t="s">
        <v>62</v>
      </c>
      <c r="BA6" s="25"/>
      <c r="BB6" s="36">
        <v>1978</v>
      </c>
      <c r="BC6" s="37">
        <v>1989</v>
      </c>
      <c r="BD6" s="36">
        <v>1997</v>
      </c>
      <c r="BE6" s="36">
        <v>1998</v>
      </c>
      <c r="BF6" s="36">
        <v>1999</v>
      </c>
      <c r="BG6" s="37">
        <v>2000</v>
      </c>
      <c r="BH6" s="48">
        <v>2001</v>
      </c>
      <c r="BI6" s="48">
        <v>2002</v>
      </c>
      <c r="BJ6" s="50">
        <v>2003</v>
      </c>
      <c r="BK6" s="36"/>
      <c r="BL6" s="48">
        <v>2004</v>
      </c>
      <c r="BM6" s="57"/>
      <c r="BN6" s="49">
        <v>2005</v>
      </c>
      <c r="BO6" s="49">
        <v>2006</v>
      </c>
      <c r="BP6" s="49">
        <v>2007</v>
      </c>
      <c r="BQ6" s="49">
        <v>2008</v>
      </c>
      <c r="BR6" s="131">
        <v>2009</v>
      </c>
      <c r="BS6" s="49">
        <v>2010</v>
      </c>
      <c r="BT6" s="49">
        <v>2011</v>
      </c>
      <c r="BU6" s="3">
        <v>2013</v>
      </c>
      <c r="BV6" s="3">
        <v>2014</v>
      </c>
      <c r="BW6" s="3">
        <v>2015</v>
      </c>
      <c r="BX6" s="3">
        <v>2016</v>
      </c>
      <c r="BY6" s="3">
        <v>2017</v>
      </c>
      <c r="BZ6" s="3">
        <v>2018</v>
      </c>
    </row>
    <row r="7" spans="1:78" s="5" customFormat="1" ht="15" customHeight="1" thickTop="1" x14ac:dyDescent="0.2">
      <c r="A7" s="58" t="s">
        <v>3</v>
      </c>
      <c r="B7" s="59">
        <v>837</v>
      </c>
      <c r="C7" s="69">
        <f t="shared" ref="C7:C51" si="0">B7/B$61</f>
        <v>0.73356704645048199</v>
      </c>
      <c r="D7" s="59">
        <v>868</v>
      </c>
      <c r="E7" s="69">
        <f t="shared" ref="E7:E37" si="1">D7/D$61</f>
        <v>0.77155555555555555</v>
      </c>
      <c r="F7" s="61"/>
      <c r="G7" s="59">
        <v>941</v>
      </c>
      <c r="H7" s="60">
        <f t="shared" ref="H7:H30" si="2">G7/G$61</f>
        <v>0.78156146179401997</v>
      </c>
      <c r="I7" s="59">
        <v>948</v>
      </c>
      <c r="J7" s="60">
        <v>0.76205787781350487</v>
      </c>
      <c r="K7" s="59">
        <v>960</v>
      </c>
      <c r="L7" s="60">
        <f t="shared" ref="L7:L30" si="3">K7/K$61</f>
        <v>0.75709779179810721</v>
      </c>
      <c r="M7" s="59">
        <v>956</v>
      </c>
      <c r="N7" s="60">
        <f t="shared" ref="N7:N30" si="4">M7/M$61</f>
        <v>0.74051123160340826</v>
      </c>
      <c r="O7" s="59">
        <v>990</v>
      </c>
      <c r="P7" s="69">
        <f t="shared" ref="P7:P51" si="5">O7/O$61</f>
        <v>0.76036866359447008</v>
      </c>
      <c r="Q7" s="59">
        <v>1023</v>
      </c>
      <c r="R7" s="69">
        <f t="shared" ref="R7:R51" si="6">Q7/Q$61</f>
        <v>0.76059479553903342</v>
      </c>
      <c r="S7" s="59">
        <v>1050</v>
      </c>
      <c r="T7" s="69">
        <f t="shared" ref="T7:T51" si="7">S7/S$61</f>
        <v>0.75214899713467054</v>
      </c>
      <c r="U7" s="59">
        <v>1035</v>
      </c>
      <c r="V7" s="69">
        <f t="shared" ref="V7:V51" si="8">U7/U$61</f>
        <v>0.72529782761037143</v>
      </c>
      <c r="W7" s="59">
        <v>1042</v>
      </c>
      <c r="X7" s="69">
        <f t="shared" ref="X7:X51" si="9">W7/W$61</f>
        <v>0.71911663216011046</v>
      </c>
      <c r="Y7" s="59">
        <v>1011</v>
      </c>
      <c r="Z7" s="69">
        <f t="shared" ref="Z7:Z51" si="10">Y7/Y$61</f>
        <v>0.69246575342465755</v>
      </c>
      <c r="AA7" s="59">
        <v>1019</v>
      </c>
      <c r="AB7" s="69">
        <f t="shared" ref="AB7:AB51" si="11">AA7/AA$61</f>
        <v>0.67617783676177834</v>
      </c>
      <c r="AC7" s="158">
        <v>1048</v>
      </c>
      <c r="AD7" s="108">
        <f t="shared" ref="AD7:AD51" si="12">AC7/AC$61</f>
        <v>0.66161616161616166</v>
      </c>
      <c r="AE7" s="158">
        <v>976</v>
      </c>
      <c r="AF7" s="108">
        <f t="shared" ref="AF7:AF51" si="13">AE7/AE$61</f>
        <v>0.63707571801566576</v>
      </c>
      <c r="AG7" s="193">
        <v>986</v>
      </c>
      <c r="AH7" s="108">
        <f t="shared" ref="AH7:AH51" si="14">AG7/AG$61</f>
        <v>0.61895794099183932</v>
      </c>
      <c r="AI7" s="193">
        <v>999</v>
      </c>
      <c r="AJ7" s="108">
        <v>0.61699999999999999</v>
      </c>
      <c r="AK7" s="236">
        <v>954</v>
      </c>
      <c r="AL7" s="250">
        <v>0.63500000000000001</v>
      </c>
      <c r="AM7" s="236">
        <v>958</v>
      </c>
      <c r="AN7" s="250">
        <v>0.58599999999999997</v>
      </c>
      <c r="AO7" s="251">
        <v>978</v>
      </c>
      <c r="AP7" s="252">
        <v>0.6</v>
      </c>
      <c r="AQ7" s="251">
        <v>943</v>
      </c>
      <c r="AR7" s="288">
        <f>AQ7/AQ61</f>
        <v>0.5957043588123816</v>
      </c>
      <c r="AS7" s="251">
        <v>947</v>
      </c>
      <c r="AT7" s="288">
        <f>AS7/AS61</f>
        <v>0.60203432930705658</v>
      </c>
      <c r="AU7" s="251">
        <v>934</v>
      </c>
      <c r="AV7" s="288">
        <f>AU7/AU61</f>
        <v>0.62474916387959867</v>
      </c>
      <c r="AW7" s="251">
        <v>908</v>
      </c>
      <c r="AX7" s="288">
        <f>AW7/AW61</f>
        <v>0.63363572923935796</v>
      </c>
      <c r="AY7" s="123">
        <f>AO7-B7</f>
        <v>141</v>
      </c>
      <c r="AZ7" s="60">
        <f t="shared" ref="AZ7:AZ60" si="15">AP7-C7</f>
        <v>-0.13356704645048201</v>
      </c>
      <c r="BA7" s="63" t="str">
        <f t="shared" ref="BA7:BA14" si="16">A7</f>
        <v>PA</v>
      </c>
      <c r="BB7" s="45">
        <v>0.73356704645048199</v>
      </c>
      <c r="BC7" s="45">
        <v>0.77155555555555555</v>
      </c>
      <c r="BD7" s="45">
        <v>0.78156146179401997</v>
      </c>
      <c r="BE7" s="45">
        <v>0.76205787781350487</v>
      </c>
      <c r="BF7" s="45">
        <v>0.75709779179810721</v>
      </c>
      <c r="BG7" s="45">
        <v>0.74051123160340826</v>
      </c>
      <c r="BH7" s="45">
        <f t="shared" ref="BH7:BH14" si="17">P7</f>
        <v>0.76036866359447008</v>
      </c>
      <c r="BI7" s="45">
        <f t="shared" ref="BI7:BI14" si="18">R7</f>
        <v>0.76059479553903342</v>
      </c>
      <c r="BJ7" s="45">
        <f t="shared" ref="BJ7:BJ14" si="19">T7</f>
        <v>0.75214899713467054</v>
      </c>
      <c r="BK7" s="56"/>
      <c r="BL7" s="45">
        <f t="shared" ref="BL7:BL14" si="20">V7</f>
        <v>0.72529782761037143</v>
      </c>
      <c r="BM7" s="3"/>
      <c r="BN7" s="45">
        <f t="shared" ref="BN7:BN14" si="21">X7</f>
        <v>0.71911663216011046</v>
      </c>
      <c r="BO7" s="45">
        <f t="shared" ref="BO7:BO14" si="22">Z7</f>
        <v>0.69246575342465755</v>
      </c>
      <c r="BP7" s="45">
        <f t="shared" ref="BP7:BP14" si="23">AB7</f>
        <v>0.67617783676177834</v>
      </c>
      <c r="BQ7" s="45">
        <f>AD7</f>
        <v>0.66161616161616166</v>
      </c>
      <c r="BR7" s="132">
        <v>0.63900000000000001</v>
      </c>
      <c r="BS7" s="132">
        <v>0.61899999999999999</v>
      </c>
      <c r="BT7" s="132">
        <v>0.61699999999999999</v>
      </c>
      <c r="BU7" s="300">
        <v>0.58599999999999997</v>
      </c>
      <c r="BV7" s="301">
        <v>0.6</v>
      </c>
      <c r="BW7" s="300">
        <v>0.59599999999999997</v>
      </c>
      <c r="BX7" s="300">
        <v>0.60199999999999998</v>
      </c>
      <c r="BY7" s="300">
        <v>0.625</v>
      </c>
    </row>
    <row r="8" spans="1:78" s="5" customFormat="1" ht="15" customHeight="1" x14ac:dyDescent="0.2">
      <c r="A8" s="43" t="s">
        <v>4</v>
      </c>
      <c r="B8" s="44">
        <v>154</v>
      </c>
      <c r="C8" s="70">
        <f t="shared" si="0"/>
        <v>0.13496932515337423</v>
      </c>
      <c r="D8" s="44">
        <v>86</v>
      </c>
      <c r="E8" s="70">
        <f t="shared" si="1"/>
        <v>7.644444444444444E-2</v>
      </c>
      <c r="F8" s="46"/>
      <c r="G8" s="44">
        <v>53</v>
      </c>
      <c r="H8" s="45">
        <f t="shared" si="2"/>
        <v>4.4019933554817273E-2</v>
      </c>
      <c r="I8" s="44">
        <v>61</v>
      </c>
      <c r="J8" s="45">
        <v>4.9035369774919617E-2</v>
      </c>
      <c r="K8" s="44">
        <v>51</v>
      </c>
      <c r="L8" s="45">
        <f t="shared" si="3"/>
        <v>4.0220820189274448E-2</v>
      </c>
      <c r="M8" s="44">
        <v>55</v>
      </c>
      <c r="N8" s="45">
        <f t="shared" si="4"/>
        <v>4.2602633617350893E-2</v>
      </c>
      <c r="O8" s="44">
        <v>49</v>
      </c>
      <c r="P8" s="70">
        <f t="shared" si="5"/>
        <v>3.7634408602150539E-2</v>
      </c>
      <c r="Q8" s="44">
        <v>40</v>
      </c>
      <c r="R8" s="70">
        <f t="shared" si="6"/>
        <v>2.9739776951672861E-2</v>
      </c>
      <c r="S8" s="44">
        <v>44</v>
      </c>
      <c r="T8" s="70">
        <f t="shared" si="7"/>
        <v>3.151862464183381E-2</v>
      </c>
      <c r="U8" s="44">
        <v>62</v>
      </c>
      <c r="V8" s="70">
        <f t="shared" si="8"/>
        <v>4.3447792571829014E-2</v>
      </c>
      <c r="W8" s="44">
        <v>78</v>
      </c>
      <c r="X8" s="70">
        <f t="shared" si="9"/>
        <v>5.3830227743271224E-2</v>
      </c>
      <c r="Y8" s="59">
        <v>86</v>
      </c>
      <c r="Z8" s="70">
        <f t="shared" si="10"/>
        <v>5.8904109589041097E-2</v>
      </c>
      <c r="AA8" s="44">
        <v>96</v>
      </c>
      <c r="AB8" s="70">
        <f t="shared" si="11"/>
        <v>6.3702720637027213E-2</v>
      </c>
      <c r="AC8" s="159">
        <v>91</v>
      </c>
      <c r="AD8" s="108">
        <f t="shared" si="12"/>
        <v>5.7449494949494952E-2</v>
      </c>
      <c r="AE8" s="159">
        <v>82</v>
      </c>
      <c r="AF8" s="108">
        <f t="shared" si="13"/>
        <v>5.3524804177545689E-2</v>
      </c>
      <c r="AG8" s="193">
        <v>76</v>
      </c>
      <c r="AH8" s="108">
        <f t="shared" si="14"/>
        <v>4.7708725674827368E-2</v>
      </c>
      <c r="AI8" s="193">
        <v>72</v>
      </c>
      <c r="AJ8" s="108">
        <v>4.3999999999999997E-2</v>
      </c>
      <c r="AK8" s="237">
        <v>64</v>
      </c>
      <c r="AL8" s="245">
        <v>4.2999999999999997E-2</v>
      </c>
      <c r="AM8" s="237">
        <v>65</v>
      </c>
      <c r="AN8" s="245">
        <v>0.04</v>
      </c>
      <c r="AO8" s="248">
        <v>64</v>
      </c>
      <c r="AP8" s="253">
        <v>3.9E-2</v>
      </c>
      <c r="AQ8" s="248">
        <v>67</v>
      </c>
      <c r="AR8" s="287">
        <f>AQ8/AQ61</f>
        <v>4.2324699936828809E-2</v>
      </c>
      <c r="AS8" s="248">
        <v>73</v>
      </c>
      <c r="AT8" s="287">
        <f>AS8/AS61</f>
        <v>4.6408137317228225E-2</v>
      </c>
      <c r="AU8" s="248">
        <v>75</v>
      </c>
      <c r="AV8" s="287">
        <f>AU8/AU61</f>
        <v>5.016722408026756E-2</v>
      </c>
      <c r="AW8" s="248">
        <v>75</v>
      </c>
      <c r="AX8" s="287">
        <f>AW8/AW61</f>
        <v>5.2337752965805999E-2</v>
      </c>
      <c r="AY8" s="123">
        <f t="shared" ref="AY8:AY60" si="24">AO8-B8</f>
        <v>-90</v>
      </c>
      <c r="AZ8" s="60">
        <f t="shared" si="15"/>
        <v>-9.5969325153374224E-2</v>
      </c>
      <c r="BA8" s="63" t="str">
        <f t="shared" si="16"/>
        <v>NJ</v>
      </c>
      <c r="BB8" s="45">
        <v>5.5214723926380369E-2</v>
      </c>
      <c r="BC8" s="45">
        <v>0.04</v>
      </c>
      <c r="BD8" s="45">
        <v>3.4883720930232558E-2</v>
      </c>
      <c r="BE8" s="45">
        <v>3.8585209003215437E-2</v>
      </c>
      <c r="BF8" s="45">
        <v>4.7318611987381701E-2</v>
      </c>
      <c r="BG8" s="45">
        <v>5.0348567002323777E-2</v>
      </c>
      <c r="BH8" s="45">
        <f t="shared" si="17"/>
        <v>3.7634408602150539E-2</v>
      </c>
      <c r="BI8" s="45">
        <f t="shared" si="18"/>
        <v>2.9739776951672861E-2</v>
      </c>
      <c r="BJ8" s="45">
        <f t="shared" si="19"/>
        <v>3.151862464183381E-2</v>
      </c>
      <c r="BK8" s="56"/>
      <c r="BL8" s="45">
        <f t="shared" si="20"/>
        <v>4.3447792571829014E-2</v>
      </c>
      <c r="BM8" s="3"/>
      <c r="BN8" s="45">
        <f t="shared" si="21"/>
        <v>5.3830227743271224E-2</v>
      </c>
      <c r="BO8" s="45">
        <f t="shared" si="22"/>
        <v>5.8904109589041097E-2</v>
      </c>
      <c r="BP8" s="45">
        <f t="shared" si="23"/>
        <v>6.3702720637027213E-2</v>
      </c>
      <c r="BQ8" s="45">
        <f t="shared" ref="BQ8:BQ14" si="25">AD8</f>
        <v>5.7449494949494952E-2</v>
      </c>
      <c r="BR8" s="132">
        <v>5.2999999999999999E-2</v>
      </c>
      <c r="BS8" s="132">
        <v>4.8000000000000001E-2</v>
      </c>
      <c r="BT8" s="132">
        <v>4.3999999999999997E-2</v>
      </c>
      <c r="BU8" s="300">
        <v>0.113</v>
      </c>
      <c r="BV8" s="300">
        <v>0.104</v>
      </c>
      <c r="BW8" s="301">
        <v>0.11</v>
      </c>
      <c r="BX8" s="301">
        <v>0.1</v>
      </c>
      <c r="BY8" s="301">
        <v>0.1</v>
      </c>
    </row>
    <row r="9" spans="1:78" s="5" customFormat="1" ht="15" customHeight="1" x14ac:dyDescent="0.2">
      <c r="A9" s="43" t="s">
        <v>6</v>
      </c>
      <c r="B9" s="44">
        <v>63</v>
      </c>
      <c r="C9" s="70">
        <f t="shared" si="0"/>
        <v>5.5214723926380369E-2</v>
      </c>
      <c r="D9" s="44">
        <v>45</v>
      </c>
      <c r="E9" s="70">
        <f t="shared" si="1"/>
        <v>0.04</v>
      </c>
      <c r="F9" s="46"/>
      <c r="G9" s="44">
        <v>42</v>
      </c>
      <c r="H9" s="45">
        <f t="shared" si="2"/>
        <v>3.4883720930232558E-2</v>
      </c>
      <c r="I9" s="44">
        <v>48</v>
      </c>
      <c r="J9" s="45">
        <v>3.8585209003215437E-2</v>
      </c>
      <c r="K9" s="44">
        <v>60</v>
      </c>
      <c r="L9" s="45">
        <f t="shared" si="3"/>
        <v>4.7318611987381701E-2</v>
      </c>
      <c r="M9" s="44">
        <v>65</v>
      </c>
      <c r="N9" s="45">
        <f t="shared" si="4"/>
        <v>5.0348567002323777E-2</v>
      </c>
      <c r="O9" s="44">
        <v>63</v>
      </c>
      <c r="P9" s="70">
        <f t="shared" si="5"/>
        <v>4.8387096774193547E-2</v>
      </c>
      <c r="Q9" s="44">
        <v>57</v>
      </c>
      <c r="R9" s="70">
        <f t="shared" si="6"/>
        <v>4.2379182156133829E-2</v>
      </c>
      <c r="S9" s="44">
        <v>77</v>
      </c>
      <c r="T9" s="70">
        <f t="shared" si="7"/>
        <v>5.515759312320917E-2</v>
      </c>
      <c r="U9" s="44">
        <v>75</v>
      </c>
      <c r="V9" s="70">
        <f t="shared" si="8"/>
        <v>5.2557813594954449E-2</v>
      </c>
      <c r="W9" s="44">
        <v>79</v>
      </c>
      <c r="X9" s="70">
        <f t="shared" si="9"/>
        <v>5.4520358868184952E-2</v>
      </c>
      <c r="Y9" s="59">
        <v>86</v>
      </c>
      <c r="Z9" s="70">
        <f t="shared" si="10"/>
        <v>5.8904109589041097E-2</v>
      </c>
      <c r="AA9" s="44">
        <v>84</v>
      </c>
      <c r="AB9" s="70">
        <f t="shared" si="11"/>
        <v>5.5739880557398806E-2</v>
      </c>
      <c r="AC9" s="159">
        <v>99</v>
      </c>
      <c r="AD9" s="108">
        <f t="shared" si="12"/>
        <v>6.25E-2</v>
      </c>
      <c r="AE9" s="159">
        <v>106</v>
      </c>
      <c r="AF9" s="108">
        <f t="shared" si="13"/>
        <v>6.919060052219321E-2</v>
      </c>
      <c r="AG9" s="193">
        <v>113</v>
      </c>
      <c r="AH9" s="108">
        <f t="shared" si="14"/>
        <v>7.0935342121782805E-2</v>
      </c>
      <c r="AI9" s="193">
        <v>119</v>
      </c>
      <c r="AJ9" s="108">
        <v>7.2999999999999995E-2</v>
      </c>
      <c r="AK9" s="237">
        <v>106</v>
      </c>
      <c r="AL9" s="245">
        <v>7.0999999999999994E-2</v>
      </c>
      <c r="AM9" s="237">
        <v>106</v>
      </c>
      <c r="AN9" s="245">
        <v>6.5000000000000002E-2</v>
      </c>
      <c r="AO9" s="248">
        <v>95</v>
      </c>
      <c r="AP9" s="253">
        <v>5.8000000000000003E-2</v>
      </c>
      <c r="AQ9" s="248">
        <v>92</v>
      </c>
      <c r="AR9" s="287">
        <f>AQ9/AQ61</f>
        <v>5.811749842072015E-2</v>
      </c>
      <c r="AS9" s="248">
        <v>85</v>
      </c>
      <c r="AT9" s="287">
        <f>AS9/AS61</f>
        <v>5.4036872218690399E-2</v>
      </c>
      <c r="AU9" s="248">
        <v>67</v>
      </c>
      <c r="AV9" s="287">
        <f>AU9/AU61</f>
        <v>4.4816053511705686E-2</v>
      </c>
      <c r="AW9" s="248">
        <v>83</v>
      </c>
      <c r="AX9" s="287">
        <f>AW9/AW61</f>
        <v>5.7920446615491977E-2</v>
      </c>
      <c r="AY9" s="123">
        <f t="shared" si="24"/>
        <v>32</v>
      </c>
      <c r="AZ9" s="60">
        <f t="shared" si="15"/>
        <v>2.7852760736196344E-3</v>
      </c>
      <c r="BA9" s="63" t="str">
        <f t="shared" si="16"/>
        <v>MD</v>
      </c>
      <c r="BB9" s="45">
        <v>0.13496932515337423</v>
      </c>
      <c r="BC9" s="45">
        <v>7.644444444444444E-2</v>
      </c>
      <c r="BD9" s="45">
        <v>4.4019933554817273E-2</v>
      </c>
      <c r="BE9" s="45">
        <v>4.9035369774919617E-2</v>
      </c>
      <c r="BF9" s="45">
        <v>4.0220820189274448E-2</v>
      </c>
      <c r="BG9" s="45">
        <v>4.2602633617350893E-2</v>
      </c>
      <c r="BH9" s="45">
        <f t="shared" si="17"/>
        <v>4.8387096774193547E-2</v>
      </c>
      <c r="BI9" s="45">
        <f t="shared" si="18"/>
        <v>4.2379182156133829E-2</v>
      </c>
      <c r="BJ9" s="45">
        <f t="shared" si="19"/>
        <v>5.515759312320917E-2</v>
      </c>
      <c r="BK9" s="56"/>
      <c r="BL9" s="45">
        <f t="shared" si="20"/>
        <v>5.2557813594954449E-2</v>
      </c>
      <c r="BM9" s="3"/>
      <c r="BN9" s="45">
        <f t="shared" si="21"/>
        <v>5.4520358868184952E-2</v>
      </c>
      <c r="BO9" s="45">
        <f t="shared" si="22"/>
        <v>5.8904109589041097E-2</v>
      </c>
      <c r="BP9" s="45">
        <f t="shared" si="23"/>
        <v>5.5739880557398806E-2</v>
      </c>
      <c r="BQ9" s="45">
        <f t="shared" si="25"/>
        <v>6.25E-2</v>
      </c>
      <c r="BR9" s="132">
        <v>6.9000000000000006E-2</v>
      </c>
      <c r="BS9" s="132">
        <v>7.0999999999999994E-2</v>
      </c>
      <c r="BT9" s="132">
        <v>7.2999999999999995E-2</v>
      </c>
    </row>
    <row r="10" spans="1:78" s="5" customFormat="1" ht="15" customHeight="1" x14ac:dyDescent="0.2">
      <c r="A10" s="43" t="s">
        <v>5</v>
      </c>
      <c r="B10" s="44">
        <v>29</v>
      </c>
      <c r="C10" s="70">
        <f t="shared" si="0"/>
        <v>2.5416301489921123E-2</v>
      </c>
      <c r="D10" s="44">
        <v>29</v>
      </c>
      <c r="E10" s="70">
        <f t="shared" si="1"/>
        <v>2.5777777777777778E-2</v>
      </c>
      <c r="F10" s="46"/>
      <c r="G10" s="44">
        <v>46</v>
      </c>
      <c r="H10" s="45">
        <f t="shared" si="2"/>
        <v>3.8205980066445183E-2</v>
      </c>
      <c r="I10" s="44">
        <v>41</v>
      </c>
      <c r="J10" s="45">
        <v>3.295819935691318E-2</v>
      </c>
      <c r="K10" s="44">
        <v>37</v>
      </c>
      <c r="L10" s="45">
        <f t="shared" si="3"/>
        <v>2.9179810725552049E-2</v>
      </c>
      <c r="M10" s="44">
        <v>47</v>
      </c>
      <c r="N10" s="45">
        <f t="shared" si="4"/>
        <v>3.6405886909372583E-2</v>
      </c>
      <c r="O10" s="44">
        <v>42</v>
      </c>
      <c r="P10" s="70">
        <f t="shared" si="5"/>
        <v>3.2258064516129031E-2</v>
      </c>
      <c r="Q10" s="44">
        <v>36</v>
      </c>
      <c r="R10" s="70">
        <f t="shared" si="6"/>
        <v>2.6765799256505577E-2</v>
      </c>
      <c r="S10" s="44">
        <v>50</v>
      </c>
      <c r="T10" s="70">
        <f t="shared" si="7"/>
        <v>3.5816618911174783E-2</v>
      </c>
      <c r="U10" s="44">
        <v>55</v>
      </c>
      <c r="V10" s="70">
        <f t="shared" si="8"/>
        <v>3.8542396636299929E-2</v>
      </c>
      <c r="W10" s="44">
        <v>57</v>
      </c>
      <c r="X10" s="70">
        <f t="shared" si="9"/>
        <v>3.9337474120082816E-2</v>
      </c>
      <c r="Y10" s="59">
        <v>56</v>
      </c>
      <c r="Z10" s="70">
        <f t="shared" si="10"/>
        <v>3.8356164383561646E-2</v>
      </c>
      <c r="AA10" s="44">
        <v>60</v>
      </c>
      <c r="AB10" s="70">
        <f t="shared" si="11"/>
        <v>3.9814200398142006E-2</v>
      </c>
      <c r="AC10" s="159">
        <v>77</v>
      </c>
      <c r="AD10" s="108">
        <f t="shared" si="12"/>
        <v>4.8611111111111112E-2</v>
      </c>
      <c r="AE10" s="159">
        <v>71</v>
      </c>
      <c r="AF10" s="108">
        <f t="shared" si="13"/>
        <v>4.6344647519582248E-2</v>
      </c>
      <c r="AG10" s="193">
        <v>79</v>
      </c>
      <c r="AH10" s="108">
        <f t="shared" si="14"/>
        <v>4.9591964846202131E-2</v>
      </c>
      <c r="AI10" s="193">
        <v>69</v>
      </c>
      <c r="AJ10" s="108">
        <v>4.2999999999999997E-2</v>
      </c>
      <c r="AK10" s="237">
        <v>69</v>
      </c>
      <c r="AL10" s="245">
        <v>4.5999999999999999E-2</v>
      </c>
      <c r="AM10" s="237">
        <v>89</v>
      </c>
      <c r="AN10" s="245">
        <v>5.3999999999999999E-2</v>
      </c>
      <c r="AO10" s="248">
        <v>83</v>
      </c>
      <c r="AP10" s="253">
        <v>5.0999999999999997E-2</v>
      </c>
      <c r="AQ10" s="248">
        <v>79</v>
      </c>
      <c r="AR10" s="287">
        <f>AQ10/AQ61</f>
        <v>4.9905243209096652E-2</v>
      </c>
      <c r="AS10" s="248">
        <v>76</v>
      </c>
      <c r="AT10" s="287">
        <f>AS10/AS61</f>
        <v>4.831532104259377E-2</v>
      </c>
      <c r="AU10" s="248">
        <v>50</v>
      </c>
      <c r="AV10" s="287">
        <f>AU10/AU61</f>
        <v>3.3444816053511704E-2</v>
      </c>
      <c r="AW10" s="248">
        <v>43</v>
      </c>
      <c r="AX10" s="287">
        <f>AW10/AW61</f>
        <v>3.0006978367062107E-2</v>
      </c>
      <c r="AY10" s="123">
        <f t="shared" si="24"/>
        <v>54</v>
      </c>
      <c r="AZ10" s="60">
        <f t="shared" si="15"/>
        <v>2.5583698510078873E-2</v>
      </c>
      <c r="BA10" s="63" t="str">
        <f t="shared" si="16"/>
        <v>NY</v>
      </c>
      <c r="BB10" s="45">
        <v>2.5416301489921123E-2</v>
      </c>
      <c r="BC10" s="45">
        <v>2.5777777777777778E-2</v>
      </c>
      <c r="BD10" s="45">
        <v>3.8205980066445183E-2</v>
      </c>
      <c r="BE10" s="45">
        <v>3.295819935691318E-2</v>
      </c>
      <c r="BF10" s="45">
        <v>2.9179810725552049E-2</v>
      </c>
      <c r="BG10" s="45">
        <v>3.6405886909372583E-2</v>
      </c>
      <c r="BH10" s="45">
        <f t="shared" si="17"/>
        <v>3.2258064516129031E-2</v>
      </c>
      <c r="BI10" s="45">
        <f t="shared" si="18"/>
        <v>2.6765799256505577E-2</v>
      </c>
      <c r="BJ10" s="45">
        <f t="shared" si="19"/>
        <v>3.5816618911174783E-2</v>
      </c>
      <c r="BK10" s="56"/>
      <c r="BL10" s="45">
        <f t="shared" si="20"/>
        <v>3.8542396636299929E-2</v>
      </c>
      <c r="BM10" s="3"/>
      <c r="BN10" s="45">
        <f t="shared" si="21"/>
        <v>3.9337474120082816E-2</v>
      </c>
      <c r="BO10" s="45">
        <f t="shared" si="22"/>
        <v>3.8356164383561646E-2</v>
      </c>
      <c r="BP10" s="45">
        <f t="shared" si="23"/>
        <v>3.9814200398142006E-2</v>
      </c>
      <c r="BQ10" s="45">
        <f t="shared" si="25"/>
        <v>4.8611111111111112E-2</v>
      </c>
      <c r="BR10" s="132">
        <v>4.5999999999999999E-2</v>
      </c>
      <c r="BS10" s="132">
        <v>0.05</v>
      </c>
      <c r="BT10" s="132">
        <v>4.2999999999999997E-2</v>
      </c>
      <c r="BU10" s="245">
        <v>0.04</v>
      </c>
      <c r="BV10" s="253">
        <v>3.9E-2</v>
      </c>
      <c r="BW10" s="302">
        <v>4.2324699936828809E-2</v>
      </c>
      <c r="BX10" s="287">
        <v>4.6408137317228225E-2</v>
      </c>
      <c r="BY10" s="287">
        <v>5.016722408026756E-2</v>
      </c>
    </row>
    <row r="11" spans="1:78" s="5" customFormat="1" ht="15" customHeight="1" x14ac:dyDescent="0.2">
      <c r="A11" s="43" t="s">
        <v>10</v>
      </c>
      <c r="B11" s="44">
        <v>3</v>
      </c>
      <c r="C11" s="70">
        <f t="shared" si="0"/>
        <v>2.6292725679228747E-3</v>
      </c>
      <c r="D11" s="44">
        <v>11</v>
      </c>
      <c r="E11" s="70">
        <f t="shared" si="1"/>
        <v>9.7777777777777776E-3</v>
      </c>
      <c r="F11" s="46"/>
      <c r="G11" s="44">
        <v>8</v>
      </c>
      <c r="H11" s="45">
        <f t="shared" si="2"/>
        <v>6.6445182724252493E-3</v>
      </c>
      <c r="I11" s="44">
        <v>8</v>
      </c>
      <c r="J11" s="45">
        <v>6.4308681672025723E-3</v>
      </c>
      <c r="K11" s="44">
        <v>7</v>
      </c>
      <c r="L11" s="45">
        <f t="shared" si="3"/>
        <v>5.5205047318611991E-3</v>
      </c>
      <c r="M11" s="44">
        <v>9</v>
      </c>
      <c r="N11" s="45">
        <f t="shared" si="4"/>
        <v>6.9713400464756006E-3</v>
      </c>
      <c r="O11" s="44">
        <v>14</v>
      </c>
      <c r="P11" s="70">
        <f t="shared" si="5"/>
        <v>1.0752688172043012E-2</v>
      </c>
      <c r="Q11" s="44">
        <v>12</v>
      </c>
      <c r="R11" s="70">
        <f t="shared" si="6"/>
        <v>8.921933085501859E-3</v>
      </c>
      <c r="S11" s="44">
        <v>17</v>
      </c>
      <c r="T11" s="70">
        <f t="shared" si="7"/>
        <v>1.2177650429799427E-2</v>
      </c>
      <c r="U11" s="44">
        <v>18</v>
      </c>
      <c r="V11" s="70">
        <f t="shared" si="8"/>
        <v>1.2613875262789068E-2</v>
      </c>
      <c r="W11" s="44">
        <v>17</v>
      </c>
      <c r="X11" s="70">
        <f t="shared" si="9"/>
        <v>1.1732229123533472E-2</v>
      </c>
      <c r="Y11" s="59">
        <v>25</v>
      </c>
      <c r="Z11" s="70">
        <f t="shared" si="10"/>
        <v>1.7123287671232876E-2</v>
      </c>
      <c r="AA11" s="44">
        <v>25</v>
      </c>
      <c r="AB11" s="70">
        <f t="shared" si="11"/>
        <v>1.6589250165892501E-2</v>
      </c>
      <c r="AC11" s="159">
        <v>39</v>
      </c>
      <c r="AD11" s="108">
        <f t="shared" si="12"/>
        <v>2.462121212121212E-2</v>
      </c>
      <c r="AE11" s="159">
        <v>33</v>
      </c>
      <c r="AF11" s="108">
        <f t="shared" si="13"/>
        <v>2.1540469973890339E-2</v>
      </c>
      <c r="AG11" s="193">
        <v>34</v>
      </c>
      <c r="AH11" s="108">
        <f t="shared" si="14"/>
        <v>2.1343377275580666E-2</v>
      </c>
      <c r="AI11" s="193">
        <v>30</v>
      </c>
      <c r="AJ11" s="108">
        <v>1.9E-2</v>
      </c>
      <c r="AK11" s="237">
        <v>31</v>
      </c>
      <c r="AL11" s="245">
        <v>2.1000000000000001E-2</v>
      </c>
      <c r="AM11" s="237">
        <v>31</v>
      </c>
      <c r="AN11" s="245">
        <v>1.9E-2</v>
      </c>
      <c r="AO11" s="248">
        <v>32</v>
      </c>
      <c r="AP11" s="253">
        <v>0.02</v>
      </c>
      <c r="AQ11" s="248">
        <v>36</v>
      </c>
      <c r="AR11" s="287">
        <f>AQ11/AQ61</f>
        <v>2.2741629816803537E-2</v>
      </c>
      <c r="AS11" s="248">
        <v>35</v>
      </c>
      <c r="AT11" s="287">
        <f>AS11/AS61</f>
        <v>2.225047679593134E-2</v>
      </c>
      <c r="AU11" s="248">
        <v>32</v>
      </c>
      <c r="AV11" s="287">
        <f>AU11/AU61</f>
        <v>2.1404682274247491E-2</v>
      </c>
      <c r="AW11" s="248">
        <v>38</v>
      </c>
      <c r="AX11" s="287">
        <f>AW11/AW61</f>
        <v>2.6517794836008374E-2</v>
      </c>
      <c r="AY11" s="123">
        <f t="shared" si="24"/>
        <v>29</v>
      </c>
      <c r="AZ11" s="60">
        <f t="shared" si="15"/>
        <v>1.7370727432077127E-2</v>
      </c>
      <c r="BA11" s="63" t="str">
        <f t="shared" si="16"/>
        <v>VA</v>
      </c>
      <c r="BB11" s="45">
        <v>7.8878177037686233E-3</v>
      </c>
      <c r="BC11" s="45">
        <v>1.6E-2</v>
      </c>
      <c r="BD11" s="45">
        <v>1.079734219269103E-2</v>
      </c>
      <c r="BE11" s="45">
        <v>9.6463022508038593E-3</v>
      </c>
      <c r="BF11" s="45">
        <v>8.6750788643533121E-3</v>
      </c>
      <c r="BG11" s="45">
        <v>1.0069713400464756E-2</v>
      </c>
      <c r="BH11" s="45">
        <f t="shared" si="17"/>
        <v>1.0752688172043012E-2</v>
      </c>
      <c r="BI11" s="45">
        <f t="shared" si="18"/>
        <v>8.921933085501859E-3</v>
      </c>
      <c r="BJ11" s="45">
        <f t="shared" si="19"/>
        <v>1.2177650429799427E-2</v>
      </c>
      <c r="BK11" s="56"/>
      <c r="BL11" s="45">
        <f t="shared" si="20"/>
        <v>1.2613875262789068E-2</v>
      </c>
      <c r="BM11" s="3"/>
      <c r="BN11" s="45">
        <f t="shared" si="21"/>
        <v>1.1732229123533472E-2</v>
      </c>
      <c r="BO11" s="45">
        <f t="shared" si="22"/>
        <v>1.7123287671232876E-2</v>
      </c>
      <c r="BP11" s="45">
        <f t="shared" si="23"/>
        <v>1.6589250165892501E-2</v>
      </c>
      <c r="BQ11" s="45">
        <f t="shared" si="25"/>
        <v>2.462121212121212E-2</v>
      </c>
      <c r="BR11" s="132">
        <v>0.02</v>
      </c>
      <c r="BS11" s="132">
        <v>2.1000000000000001E-2</v>
      </c>
      <c r="BT11" s="132">
        <v>1.9E-2</v>
      </c>
      <c r="BU11" s="245">
        <v>6.5000000000000002E-2</v>
      </c>
      <c r="BV11" s="253">
        <v>5.8000000000000003E-2</v>
      </c>
      <c r="BW11" s="302">
        <v>5.811749842072015E-2</v>
      </c>
      <c r="BX11" s="287">
        <v>5.4036872218690399E-2</v>
      </c>
      <c r="BY11" s="287">
        <v>4.4816053511705686E-2</v>
      </c>
    </row>
    <row r="12" spans="1:78" s="5" customFormat="1" ht="15" customHeight="1" x14ac:dyDescent="0.2">
      <c r="A12" s="43" t="s">
        <v>8</v>
      </c>
      <c r="B12" s="44">
        <v>7</v>
      </c>
      <c r="C12" s="70">
        <f t="shared" si="0"/>
        <v>6.1349693251533744E-3</v>
      </c>
      <c r="D12" s="44">
        <v>5</v>
      </c>
      <c r="E12" s="70">
        <f t="shared" si="1"/>
        <v>4.4444444444444444E-3</v>
      </c>
      <c r="F12" s="46"/>
      <c r="G12" s="44">
        <v>8</v>
      </c>
      <c r="H12" s="45">
        <f t="shared" si="2"/>
        <v>6.6445182724252493E-3</v>
      </c>
      <c r="I12" s="44">
        <v>11</v>
      </c>
      <c r="J12" s="45">
        <v>8.8424437299035371E-3</v>
      </c>
      <c r="K12" s="44">
        <v>12</v>
      </c>
      <c r="L12" s="45">
        <f t="shared" si="3"/>
        <v>9.4637223974763408E-3</v>
      </c>
      <c r="M12" s="44">
        <v>11</v>
      </c>
      <c r="N12" s="45">
        <f t="shared" si="4"/>
        <v>8.5205267234701784E-3</v>
      </c>
      <c r="O12" s="44">
        <v>10</v>
      </c>
      <c r="P12" s="70">
        <f t="shared" si="5"/>
        <v>7.6804915514592934E-3</v>
      </c>
      <c r="Q12" s="44">
        <v>10</v>
      </c>
      <c r="R12" s="70">
        <f t="shared" si="6"/>
        <v>7.4349442379182153E-3</v>
      </c>
      <c r="S12" s="44">
        <v>8</v>
      </c>
      <c r="T12" s="70">
        <f t="shared" si="7"/>
        <v>5.7306590257879654E-3</v>
      </c>
      <c r="U12" s="44">
        <v>8</v>
      </c>
      <c r="V12" s="70">
        <f t="shared" si="8"/>
        <v>5.6061667834618077E-3</v>
      </c>
      <c r="W12" s="44">
        <v>7</v>
      </c>
      <c r="X12" s="70">
        <f t="shared" si="9"/>
        <v>4.830917874396135E-3</v>
      </c>
      <c r="Y12" s="59">
        <v>11</v>
      </c>
      <c r="Z12" s="70">
        <f t="shared" si="10"/>
        <v>7.534246575342466E-3</v>
      </c>
      <c r="AA12" s="44">
        <v>17</v>
      </c>
      <c r="AB12" s="70">
        <f t="shared" si="11"/>
        <v>1.12806901128069E-2</v>
      </c>
      <c r="AC12" s="159">
        <v>17</v>
      </c>
      <c r="AD12" s="108">
        <f t="shared" si="12"/>
        <v>1.0732323232323232E-2</v>
      </c>
      <c r="AE12" s="159">
        <v>19</v>
      </c>
      <c r="AF12" s="108">
        <f t="shared" si="13"/>
        <v>1.2402088772845953E-2</v>
      </c>
      <c r="AG12" s="193">
        <v>18</v>
      </c>
      <c r="AH12" s="108">
        <f t="shared" si="14"/>
        <v>1.1299435028248588E-2</v>
      </c>
      <c r="AI12" s="193">
        <v>19</v>
      </c>
      <c r="AJ12" s="108">
        <f t="shared" ref="AJ12:AJ51" si="26">AI12/AI$61</f>
        <v>1.1735639283508339E-2</v>
      </c>
      <c r="AK12" s="237">
        <v>0</v>
      </c>
      <c r="AL12" s="245">
        <v>0</v>
      </c>
      <c r="AM12" s="237">
        <v>20</v>
      </c>
      <c r="AN12" s="245">
        <v>1.2E-2</v>
      </c>
      <c r="AO12" s="248">
        <v>20</v>
      </c>
      <c r="AP12" s="253">
        <v>1.2E-2</v>
      </c>
      <c r="AQ12" s="248">
        <v>24</v>
      </c>
      <c r="AR12" s="254">
        <f>AQ12/AQ61</f>
        <v>1.5161086544535692E-2</v>
      </c>
      <c r="AS12" s="248">
        <v>25</v>
      </c>
      <c r="AT12" s="254">
        <f>AS12/AS61</f>
        <v>1.5893197711379529E-2</v>
      </c>
      <c r="AU12" s="248">
        <v>23</v>
      </c>
      <c r="AV12" s="254">
        <f>AU12/AU61</f>
        <v>1.5384615384615385E-2</v>
      </c>
      <c r="AW12" s="248">
        <v>22</v>
      </c>
      <c r="AX12" s="254">
        <f>AW12/AW61</f>
        <v>1.5352407536636426E-2</v>
      </c>
      <c r="AY12" s="123">
        <f t="shared" si="24"/>
        <v>13</v>
      </c>
      <c r="AZ12" s="60">
        <f t="shared" si="15"/>
        <v>5.8650306748466259E-3</v>
      </c>
      <c r="BA12" s="63" t="str">
        <f t="shared" si="16"/>
        <v>MA</v>
      </c>
      <c r="BB12" s="45">
        <v>2.6292725679228747E-3</v>
      </c>
      <c r="BC12" s="45">
        <v>9.7777777777777776E-3</v>
      </c>
      <c r="BD12" s="45">
        <v>6.6445182724252493E-3</v>
      </c>
      <c r="BE12" s="45">
        <v>6.4308681672025723E-3</v>
      </c>
      <c r="BF12" s="45">
        <v>5.5205047318611991E-3</v>
      </c>
      <c r="BG12" s="45">
        <v>6.9713400464756006E-3</v>
      </c>
      <c r="BH12" s="45">
        <f t="shared" si="17"/>
        <v>7.6804915514592934E-3</v>
      </c>
      <c r="BI12" s="45">
        <f t="shared" si="18"/>
        <v>7.4349442379182153E-3</v>
      </c>
      <c r="BJ12" s="45">
        <f t="shared" si="19"/>
        <v>5.7306590257879654E-3</v>
      </c>
      <c r="BK12" s="56"/>
      <c r="BL12" s="45">
        <f t="shared" si="20"/>
        <v>5.6061667834618077E-3</v>
      </c>
      <c r="BM12" s="3"/>
      <c r="BN12" s="45">
        <f t="shared" si="21"/>
        <v>4.830917874396135E-3</v>
      </c>
      <c r="BO12" s="45">
        <f t="shared" si="22"/>
        <v>7.534246575342466E-3</v>
      </c>
      <c r="BP12" s="45">
        <f t="shared" si="23"/>
        <v>1.12806901128069E-2</v>
      </c>
      <c r="BQ12" s="45">
        <f t="shared" si="25"/>
        <v>1.0732323232323232E-2</v>
      </c>
      <c r="BR12" s="132">
        <v>1.2E-2</v>
      </c>
      <c r="BS12" s="132">
        <v>1.0999999999999999E-2</v>
      </c>
      <c r="BT12" s="132">
        <v>1.2E-2</v>
      </c>
      <c r="BU12" s="245">
        <v>5.3999999999999999E-2</v>
      </c>
      <c r="BV12" s="253">
        <v>5.0999999999999997E-2</v>
      </c>
      <c r="BW12" s="302">
        <v>4.9905243209096652E-2</v>
      </c>
      <c r="BX12" s="287">
        <v>4.831532104259377E-2</v>
      </c>
      <c r="BY12" s="287">
        <v>3.3444816053511704E-2</v>
      </c>
    </row>
    <row r="13" spans="1:78" s="5" customFormat="1" ht="15" customHeight="1" x14ac:dyDescent="0.2">
      <c r="A13" s="43" t="s">
        <v>17</v>
      </c>
      <c r="B13" s="44">
        <v>2</v>
      </c>
      <c r="C13" s="70">
        <f t="shared" si="0"/>
        <v>1.7528483786152498E-3</v>
      </c>
      <c r="D13" s="44">
        <v>0</v>
      </c>
      <c r="E13" s="70">
        <f t="shared" si="1"/>
        <v>0</v>
      </c>
      <c r="F13" s="46"/>
      <c r="G13" s="44">
        <v>3</v>
      </c>
      <c r="H13" s="45">
        <f t="shared" si="2"/>
        <v>2.4916943521594683E-3</v>
      </c>
      <c r="I13" s="44">
        <v>3</v>
      </c>
      <c r="J13" s="45">
        <v>2.4115755627009648E-3</v>
      </c>
      <c r="K13" s="44">
        <v>9</v>
      </c>
      <c r="L13" s="45">
        <f t="shared" si="3"/>
        <v>7.0977917981072556E-3</v>
      </c>
      <c r="M13" s="44">
        <v>6</v>
      </c>
      <c r="N13" s="45">
        <f t="shared" si="4"/>
        <v>4.6475600309837332E-3</v>
      </c>
      <c r="O13" s="44">
        <v>3</v>
      </c>
      <c r="P13" s="70">
        <f t="shared" si="5"/>
        <v>2.304147465437788E-3</v>
      </c>
      <c r="Q13" s="44">
        <v>8</v>
      </c>
      <c r="R13" s="70">
        <f t="shared" si="6"/>
        <v>5.9479553903345724E-3</v>
      </c>
      <c r="S13" s="44">
        <v>11</v>
      </c>
      <c r="T13" s="70">
        <f t="shared" si="7"/>
        <v>7.8796561604584526E-3</v>
      </c>
      <c r="U13" s="44">
        <v>12</v>
      </c>
      <c r="V13" s="70">
        <f t="shared" si="8"/>
        <v>8.4092501751927128E-3</v>
      </c>
      <c r="W13" s="44">
        <v>6</v>
      </c>
      <c r="X13" s="70">
        <f t="shared" si="9"/>
        <v>4.140786749482402E-3</v>
      </c>
      <c r="Y13" s="59">
        <v>11</v>
      </c>
      <c r="Z13" s="70">
        <f t="shared" si="10"/>
        <v>7.534246575342466E-3</v>
      </c>
      <c r="AA13" s="44">
        <v>12</v>
      </c>
      <c r="AB13" s="70">
        <f t="shared" si="11"/>
        <v>7.9628400796284016E-3</v>
      </c>
      <c r="AC13" s="159">
        <v>13</v>
      </c>
      <c r="AD13" s="108">
        <f t="shared" si="12"/>
        <v>8.2070707070707079E-3</v>
      </c>
      <c r="AE13" s="159">
        <v>16</v>
      </c>
      <c r="AF13" s="108">
        <f t="shared" si="13"/>
        <v>1.0443864229765013E-2</v>
      </c>
      <c r="AG13" s="193">
        <v>15</v>
      </c>
      <c r="AH13" s="108">
        <f t="shared" si="14"/>
        <v>9.4161958568738224E-3</v>
      </c>
      <c r="AI13" s="193">
        <v>17</v>
      </c>
      <c r="AJ13" s="108">
        <f t="shared" si="26"/>
        <v>1.0500308832612723E-2</v>
      </c>
      <c r="AK13" s="237">
        <v>23</v>
      </c>
      <c r="AL13" s="245">
        <v>1.4999999999999999E-2</v>
      </c>
      <c r="AM13" s="237">
        <v>29</v>
      </c>
      <c r="AN13" s="245">
        <v>1.7999999999999999E-2</v>
      </c>
      <c r="AO13" s="248">
        <v>36</v>
      </c>
      <c r="AP13" s="253">
        <v>2.1999999999999999E-2</v>
      </c>
      <c r="AQ13" s="248">
        <v>30</v>
      </c>
      <c r="AR13" s="205">
        <f>AQ13/AQ61</f>
        <v>1.8951358180669616E-2</v>
      </c>
      <c r="AS13" s="248">
        <v>38</v>
      </c>
      <c r="AT13" s="205">
        <f>AS13/AS61</f>
        <v>2.4157660521296885E-2</v>
      </c>
      <c r="AU13" s="248">
        <v>36</v>
      </c>
      <c r="AV13" s="205">
        <f>AU13/AU61</f>
        <v>2.4080267558528427E-2</v>
      </c>
      <c r="AW13" s="248">
        <v>26</v>
      </c>
      <c r="AX13" s="205">
        <f>AW13/AW61</f>
        <v>1.8143754361479414E-2</v>
      </c>
      <c r="AY13" s="123">
        <f t="shared" si="24"/>
        <v>34</v>
      </c>
      <c r="AZ13" s="60">
        <f t="shared" si="15"/>
        <v>2.0247151621384747E-2</v>
      </c>
      <c r="BA13" s="63" t="str">
        <f t="shared" si="16"/>
        <v>CA</v>
      </c>
      <c r="BB13" s="45">
        <v>6.1349693251533744E-3</v>
      </c>
      <c r="BC13" s="45">
        <v>4.4444444444444444E-3</v>
      </c>
      <c r="BD13" s="45">
        <v>6.6445182724252493E-3</v>
      </c>
      <c r="BE13" s="45">
        <v>8.8424437299035371E-3</v>
      </c>
      <c r="BF13" s="45">
        <v>9.4637223974763408E-3</v>
      </c>
      <c r="BG13" s="45">
        <v>8.5205267234701784E-3</v>
      </c>
      <c r="BH13" s="45">
        <f t="shared" si="17"/>
        <v>2.304147465437788E-3</v>
      </c>
      <c r="BI13" s="45">
        <f t="shared" si="18"/>
        <v>5.9479553903345724E-3</v>
      </c>
      <c r="BJ13" s="45">
        <f t="shared" si="19"/>
        <v>7.8796561604584526E-3</v>
      </c>
      <c r="BK13" s="56"/>
      <c r="BL13" s="45">
        <f t="shared" si="20"/>
        <v>8.4092501751927128E-3</v>
      </c>
      <c r="BM13" s="3"/>
      <c r="BN13" s="45">
        <f t="shared" si="21"/>
        <v>4.140786749482402E-3</v>
      </c>
      <c r="BO13" s="45">
        <f t="shared" si="22"/>
        <v>7.534246575342466E-3</v>
      </c>
      <c r="BP13" s="45">
        <f t="shared" si="23"/>
        <v>7.9628400796284016E-3</v>
      </c>
      <c r="BQ13" s="45">
        <f t="shared" si="25"/>
        <v>8.2070707070707079E-3</v>
      </c>
      <c r="BR13" s="132">
        <v>0.01</v>
      </c>
      <c r="BS13" s="132">
        <v>8.9999999999999993E-3</v>
      </c>
      <c r="BT13" s="132">
        <v>1.0999999999999999E-2</v>
      </c>
    </row>
    <row r="14" spans="1:78" s="5" customFormat="1" ht="15" customHeight="1" x14ac:dyDescent="0.2">
      <c r="A14" s="43" t="s">
        <v>18</v>
      </c>
      <c r="B14" s="44">
        <v>7</v>
      </c>
      <c r="C14" s="70">
        <f t="shared" si="0"/>
        <v>6.1349693251533744E-3</v>
      </c>
      <c r="D14" s="44">
        <v>4</v>
      </c>
      <c r="E14" s="70">
        <f t="shared" si="1"/>
        <v>3.5555555555555557E-3</v>
      </c>
      <c r="F14" s="46"/>
      <c r="G14" s="44">
        <v>2</v>
      </c>
      <c r="H14" s="45">
        <f t="shared" si="2"/>
        <v>1.6611295681063123E-3</v>
      </c>
      <c r="I14" s="44">
        <v>3</v>
      </c>
      <c r="J14" s="45">
        <v>2.4115755627009648E-3</v>
      </c>
      <c r="K14" s="44">
        <v>2</v>
      </c>
      <c r="L14" s="45">
        <f t="shared" si="3"/>
        <v>1.5772870662460567E-3</v>
      </c>
      <c r="M14" s="44">
        <v>4</v>
      </c>
      <c r="N14" s="45">
        <f t="shared" si="4"/>
        <v>3.0983733539891559E-3</v>
      </c>
      <c r="O14" s="44">
        <v>2</v>
      </c>
      <c r="P14" s="70">
        <f t="shared" si="5"/>
        <v>1.5360983102918587E-3</v>
      </c>
      <c r="Q14" s="44">
        <v>1</v>
      </c>
      <c r="R14" s="70">
        <f t="shared" si="6"/>
        <v>7.4349442379182155E-4</v>
      </c>
      <c r="S14" s="44">
        <v>4</v>
      </c>
      <c r="T14" s="70">
        <f t="shared" si="7"/>
        <v>2.8653295128939827E-3</v>
      </c>
      <c r="U14" s="44">
        <v>8</v>
      </c>
      <c r="V14" s="70">
        <f t="shared" si="8"/>
        <v>5.6061667834618077E-3</v>
      </c>
      <c r="W14" s="44">
        <v>6</v>
      </c>
      <c r="X14" s="70">
        <f t="shared" si="9"/>
        <v>4.140786749482402E-3</v>
      </c>
      <c r="Y14" s="59">
        <v>11</v>
      </c>
      <c r="Z14" s="70">
        <f t="shared" si="10"/>
        <v>7.534246575342466E-3</v>
      </c>
      <c r="AA14" s="44">
        <v>12</v>
      </c>
      <c r="AB14" s="70">
        <f t="shared" si="11"/>
        <v>7.9628400796284016E-3</v>
      </c>
      <c r="AC14" s="159">
        <v>8</v>
      </c>
      <c r="AD14" s="108">
        <f t="shared" si="12"/>
        <v>5.0505050505050509E-3</v>
      </c>
      <c r="AE14" s="159">
        <v>12</v>
      </c>
      <c r="AF14" s="108">
        <f t="shared" si="13"/>
        <v>7.832898172323759E-3</v>
      </c>
      <c r="AG14" s="193">
        <v>8</v>
      </c>
      <c r="AH14" s="108">
        <f t="shared" si="14"/>
        <v>5.0219711236660393E-3</v>
      </c>
      <c r="AI14" s="193">
        <v>7</v>
      </c>
      <c r="AJ14" s="108">
        <f t="shared" si="26"/>
        <v>4.3236565781346508E-3</v>
      </c>
      <c r="AK14" s="237">
        <v>7</v>
      </c>
      <c r="AL14" s="245">
        <v>5.0000000000000001E-3</v>
      </c>
      <c r="AM14" s="237">
        <v>10</v>
      </c>
      <c r="AN14" s="245">
        <v>8.8499999999999995E-2</v>
      </c>
      <c r="AO14" s="248">
        <v>16</v>
      </c>
      <c r="AP14" s="253">
        <v>0.01</v>
      </c>
      <c r="AQ14" s="248">
        <v>14</v>
      </c>
      <c r="AR14" s="287">
        <f>AQ14/AQ61</f>
        <v>8.843967150979154E-3</v>
      </c>
      <c r="AS14" s="248">
        <v>8</v>
      </c>
      <c r="AT14" s="287">
        <f>AS14/AS61</f>
        <v>5.0858232676414495E-3</v>
      </c>
      <c r="AU14" s="248">
        <v>8</v>
      </c>
      <c r="AV14" s="287">
        <f>AU14/AU61</f>
        <v>5.3511705685618726E-3</v>
      </c>
      <c r="AW14" s="248">
        <v>5</v>
      </c>
      <c r="AX14" s="287">
        <f>AW14/AW61</f>
        <v>3.4891835310537334E-3</v>
      </c>
      <c r="AY14" s="123">
        <f t="shared" si="24"/>
        <v>9</v>
      </c>
      <c r="AZ14" s="60">
        <f t="shared" si="15"/>
        <v>3.8650306748466258E-3</v>
      </c>
      <c r="BA14" s="63" t="str">
        <f t="shared" si="16"/>
        <v>DE</v>
      </c>
      <c r="BB14" s="45">
        <v>0</v>
      </c>
      <c r="BC14" s="45">
        <v>0</v>
      </c>
      <c r="BD14" s="45">
        <v>6.6445182724252493E-3</v>
      </c>
      <c r="BE14" s="45">
        <v>7.2347266881028936E-3</v>
      </c>
      <c r="BF14" s="45">
        <v>7.8864353312302835E-3</v>
      </c>
      <c r="BG14" s="45">
        <v>7.7459333849728895E-3</v>
      </c>
      <c r="BH14" s="45">
        <f t="shared" si="17"/>
        <v>1.5360983102918587E-3</v>
      </c>
      <c r="BI14" s="45">
        <f t="shared" si="18"/>
        <v>7.4349442379182155E-4</v>
      </c>
      <c r="BJ14" s="45">
        <f t="shared" si="19"/>
        <v>2.8653295128939827E-3</v>
      </c>
      <c r="BK14" s="56"/>
      <c r="BL14" s="45">
        <f t="shared" si="20"/>
        <v>5.6061667834618077E-3</v>
      </c>
      <c r="BM14" s="3"/>
      <c r="BN14" s="45">
        <f t="shared" si="21"/>
        <v>4.140786749482402E-3</v>
      </c>
      <c r="BO14" s="45">
        <f t="shared" si="22"/>
        <v>7.534246575342466E-3</v>
      </c>
      <c r="BP14" s="45">
        <f t="shared" si="23"/>
        <v>7.9628400796284016E-3</v>
      </c>
      <c r="BQ14" s="45">
        <f t="shared" si="25"/>
        <v>5.0505050505050509E-3</v>
      </c>
      <c r="BR14" s="132">
        <v>8.0000000000000002E-3</v>
      </c>
      <c r="BS14" s="132">
        <v>5.0000000000000001E-3</v>
      </c>
      <c r="BT14" s="132">
        <v>4.0000000000000001E-3</v>
      </c>
    </row>
    <row r="15" spans="1:78" s="5" customFormat="1" ht="15" customHeight="1" x14ac:dyDescent="0.2">
      <c r="A15" s="43" t="s">
        <v>7</v>
      </c>
      <c r="B15" s="44">
        <v>9</v>
      </c>
      <c r="C15" s="70">
        <f t="shared" si="0"/>
        <v>7.8878177037686233E-3</v>
      </c>
      <c r="D15" s="44">
        <v>18</v>
      </c>
      <c r="E15" s="70">
        <f t="shared" si="1"/>
        <v>1.6E-2</v>
      </c>
      <c r="F15" s="46"/>
      <c r="G15" s="44">
        <v>13</v>
      </c>
      <c r="H15" s="45">
        <f t="shared" si="2"/>
        <v>1.079734219269103E-2</v>
      </c>
      <c r="I15" s="44">
        <v>12</v>
      </c>
      <c r="J15" s="45">
        <v>9.6463022508038593E-3</v>
      </c>
      <c r="K15" s="44">
        <v>11</v>
      </c>
      <c r="L15" s="45">
        <f t="shared" si="3"/>
        <v>8.6750788643533121E-3</v>
      </c>
      <c r="M15" s="44">
        <v>13</v>
      </c>
      <c r="N15" s="45">
        <f t="shared" si="4"/>
        <v>1.0069713400464756E-2</v>
      </c>
      <c r="O15" s="44">
        <v>10</v>
      </c>
      <c r="P15" s="70">
        <f t="shared" si="5"/>
        <v>7.6804915514592934E-3</v>
      </c>
      <c r="Q15" s="44">
        <v>12</v>
      </c>
      <c r="R15" s="70">
        <f t="shared" si="6"/>
        <v>8.921933085501859E-3</v>
      </c>
      <c r="S15" s="44">
        <v>8</v>
      </c>
      <c r="T15" s="70">
        <f t="shared" si="7"/>
        <v>5.7306590257879654E-3</v>
      </c>
      <c r="U15" s="44">
        <v>10</v>
      </c>
      <c r="V15" s="70">
        <f t="shared" si="8"/>
        <v>7.0077084793272598E-3</v>
      </c>
      <c r="W15" s="44">
        <v>15</v>
      </c>
      <c r="X15" s="70">
        <f t="shared" si="9"/>
        <v>1.0351966873706004E-2</v>
      </c>
      <c r="Y15" s="59">
        <v>12</v>
      </c>
      <c r="Z15" s="70">
        <f t="shared" si="10"/>
        <v>8.21917808219178E-3</v>
      </c>
      <c r="AA15" s="44">
        <v>11</v>
      </c>
      <c r="AB15" s="70">
        <f t="shared" si="11"/>
        <v>7.2992700729927005E-3</v>
      </c>
      <c r="AC15" s="159">
        <v>19</v>
      </c>
      <c r="AD15" s="108">
        <f t="shared" si="12"/>
        <v>1.1994949494949494E-2</v>
      </c>
      <c r="AE15" s="159">
        <v>21</v>
      </c>
      <c r="AF15" s="108">
        <f t="shared" si="13"/>
        <v>1.370757180156658E-2</v>
      </c>
      <c r="AG15" s="193">
        <v>27</v>
      </c>
      <c r="AH15" s="108">
        <f t="shared" si="14"/>
        <v>1.6949152542372881E-2</v>
      </c>
      <c r="AI15" s="193">
        <v>32</v>
      </c>
      <c r="AJ15" s="108">
        <f t="shared" si="26"/>
        <v>1.9765287214329835E-2</v>
      </c>
      <c r="AK15" s="237">
        <v>30</v>
      </c>
      <c r="AL15" s="245">
        <v>0.02</v>
      </c>
      <c r="AM15" s="237">
        <v>26</v>
      </c>
      <c r="AN15" s="245">
        <v>1.6E-2</v>
      </c>
      <c r="AO15" s="248">
        <v>21</v>
      </c>
      <c r="AP15" s="253">
        <v>1.2999999999999999E-2</v>
      </c>
      <c r="AQ15" s="248">
        <v>17</v>
      </c>
      <c r="AR15" s="287">
        <f>AQ15/AQ61</f>
        <v>1.0739102969046115E-2</v>
      </c>
      <c r="AS15" s="248">
        <v>14</v>
      </c>
      <c r="AT15" s="287">
        <f>AS15/AS61</f>
        <v>8.9001907183725373E-3</v>
      </c>
      <c r="AU15" s="248">
        <v>14</v>
      </c>
      <c r="AV15" s="287">
        <f>AU15/AU61</f>
        <v>9.3645484949832769E-3</v>
      </c>
      <c r="AW15" s="248">
        <v>12</v>
      </c>
      <c r="AX15" s="287">
        <f>AW15/AW61</f>
        <v>8.3740404745289605E-3</v>
      </c>
      <c r="AY15" s="123">
        <f t="shared" si="24"/>
        <v>12</v>
      </c>
      <c r="AZ15" s="60">
        <f t="shared" si="15"/>
        <v>5.1121822962313761E-3</v>
      </c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126"/>
      <c r="BR15" s="133"/>
      <c r="BS15" s="133"/>
      <c r="BT15" s="133"/>
    </row>
    <row r="16" spans="1:78" s="5" customFormat="1" ht="15" customHeight="1" thickBot="1" x14ac:dyDescent="0.25">
      <c r="A16" s="43" t="s">
        <v>9</v>
      </c>
      <c r="B16" s="44">
        <v>0</v>
      </c>
      <c r="C16" s="70">
        <f t="shared" si="0"/>
        <v>0</v>
      </c>
      <c r="D16" s="44">
        <v>0</v>
      </c>
      <c r="E16" s="70">
        <f t="shared" si="1"/>
        <v>0</v>
      </c>
      <c r="F16" s="46"/>
      <c r="G16" s="44">
        <v>8</v>
      </c>
      <c r="H16" s="45">
        <f t="shared" si="2"/>
        <v>6.6445182724252493E-3</v>
      </c>
      <c r="I16" s="44">
        <v>9</v>
      </c>
      <c r="J16" s="45">
        <v>7.2347266881028936E-3</v>
      </c>
      <c r="K16" s="44">
        <v>10</v>
      </c>
      <c r="L16" s="45">
        <f t="shared" si="3"/>
        <v>7.8864353312302835E-3</v>
      </c>
      <c r="M16" s="44">
        <v>10</v>
      </c>
      <c r="N16" s="45">
        <f t="shared" si="4"/>
        <v>7.7459333849728895E-3</v>
      </c>
      <c r="O16" s="44">
        <v>11</v>
      </c>
      <c r="P16" s="70">
        <f t="shared" si="5"/>
        <v>8.4485407066052232E-3</v>
      </c>
      <c r="Q16" s="44">
        <v>10</v>
      </c>
      <c r="R16" s="70">
        <f t="shared" si="6"/>
        <v>7.4349442379182153E-3</v>
      </c>
      <c r="S16" s="44">
        <v>10</v>
      </c>
      <c r="T16" s="70">
        <f t="shared" si="7"/>
        <v>7.1633237822349575E-3</v>
      </c>
      <c r="U16" s="44">
        <v>16</v>
      </c>
      <c r="V16" s="70">
        <f t="shared" si="8"/>
        <v>1.1212333566923615E-2</v>
      </c>
      <c r="W16" s="44">
        <v>14</v>
      </c>
      <c r="X16" s="70">
        <f t="shared" si="9"/>
        <v>9.6618357487922701E-3</v>
      </c>
      <c r="Y16" s="59">
        <v>12</v>
      </c>
      <c r="Z16" s="70">
        <f t="shared" si="10"/>
        <v>8.21917808219178E-3</v>
      </c>
      <c r="AA16" s="44">
        <v>11</v>
      </c>
      <c r="AB16" s="70">
        <f t="shared" si="11"/>
        <v>7.2992700729927005E-3</v>
      </c>
      <c r="AC16" s="159">
        <v>8</v>
      </c>
      <c r="AD16" s="108">
        <f t="shared" si="12"/>
        <v>5.0505050505050509E-3</v>
      </c>
      <c r="AE16" s="159">
        <v>8</v>
      </c>
      <c r="AF16" s="108">
        <f t="shared" si="13"/>
        <v>5.2219321148825066E-3</v>
      </c>
      <c r="AG16" s="193">
        <v>6</v>
      </c>
      <c r="AH16" s="108">
        <f t="shared" si="14"/>
        <v>3.766478342749529E-3</v>
      </c>
      <c r="AI16" s="193">
        <v>9</v>
      </c>
      <c r="AJ16" s="108">
        <f t="shared" si="26"/>
        <v>5.5589870290302656E-3</v>
      </c>
      <c r="AK16" s="237">
        <v>10</v>
      </c>
      <c r="AL16" s="245">
        <v>7.0000000000000001E-3</v>
      </c>
      <c r="AM16" s="237">
        <v>9</v>
      </c>
      <c r="AN16" s="245">
        <v>7.9600000000000004E-2</v>
      </c>
      <c r="AO16" s="248">
        <v>9</v>
      </c>
      <c r="AP16" s="253">
        <v>6.0000000000000001E-3</v>
      </c>
      <c r="AQ16" s="248">
        <v>5</v>
      </c>
      <c r="AR16" s="254">
        <f>AQ16/AQ61</f>
        <v>3.1585596967782692E-3</v>
      </c>
      <c r="AS16" s="248">
        <v>6</v>
      </c>
      <c r="AT16" s="254">
        <f>AS16/AS61</f>
        <v>3.8143674507310869E-3</v>
      </c>
      <c r="AU16" s="248">
        <v>2</v>
      </c>
      <c r="AV16" s="254">
        <f>AU16/AU61</f>
        <v>1.3377926421404682E-3</v>
      </c>
      <c r="AW16" s="248">
        <v>4</v>
      </c>
      <c r="AX16" s="254">
        <f>AW16/AW61</f>
        <v>2.7913468248429866E-3</v>
      </c>
      <c r="AY16" s="123">
        <f t="shared" si="24"/>
        <v>9</v>
      </c>
      <c r="AZ16" s="60">
        <f t="shared" si="15"/>
        <v>6.0000000000000001E-3</v>
      </c>
      <c r="BA16" s="64" t="s">
        <v>11</v>
      </c>
      <c r="BB16" s="41">
        <v>1.1393514460999123E-2</v>
      </c>
      <c r="BC16" s="41">
        <v>3.2000000000000001E-2</v>
      </c>
      <c r="BD16" s="41">
        <v>3.9867109634551492E-2</v>
      </c>
      <c r="BE16" s="41">
        <v>4.9035369774919617E-2</v>
      </c>
      <c r="BF16" s="41">
        <v>5.5E-2</v>
      </c>
      <c r="BG16" s="41">
        <v>0.05</v>
      </c>
      <c r="BH16" s="41">
        <f>P60</f>
        <v>4.5314900153609831E-2</v>
      </c>
      <c r="BI16" s="41">
        <f>R60</f>
        <v>5.8736059479553904E-2</v>
      </c>
      <c r="BJ16" s="41">
        <f>T60</f>
        <v>4.9426934097421202E-2</v>
      </c>
      <c r="BK16" s="56"/>
      <c r="BL16" s="41">
        <f>V60</f>
        <v>5.5360896986685351E-2</v>
      </c>
      <c r="BM16" s="51"/>
      <c r="BN16" s="41">
        <f>X60</f>
        <v>5.4520358868184952E-2</v>
      </c>
      <c r="BO16" s="41">
        <f>Z60</f>
        <v>6.5068493150684928E-2</v>
      </c>
      <c r="BP16" s="41">
        <f>AB60</f>
        <v>6.569343065693431E-2</v>
      </c>
      <c r="BQ16" s="127">
        <f>AD60</f>
        <v>6.0606060606060608E-2</v>
      </c>
      <c r="BR16" s="127">
        <v>7.0999999999999994E-2</v>
      </c>
      <c r="BS16" s="127">
        <v>8.5000000000000006E-2</v>
      </c>
      <c r="BT16" s="127">
        <v>9.5000000000000001E-2</v>
      </c>
    </row>
    <row r="17" spans="1:66" s="5" customFormat="1" ht="15" customHeight="1" thickTop="1" thickBot="1" x14ac:dyDescent="0.25">
      <c r="A17" s="43" t="s">
        <v>27</v>
      </c>
      <c r="B17" s="44">
        <v>0</v>
      </c>
      <c r="C17" s="70">
        <f t="shared" si="0"/>
        <v>0</v>
      </c>
      <c r="D17" s="44">
        <v>1</v>
      </c>
      <c r="E17" s="70">
        <f t="shared" si="1"/>
        <v>8.8888888888888893E-4</v>
      </c>
      <c r="F17" s="46"/>
      <c r="G17" s="44">
        <v>0</v>
      </c>
      <c r="H17" s="45">
        <f t="shared" si="2"/>
        <v>0</v>
      </c>
      <c r="I17" s="44">
        <v>1</v>
      </c>
      <c r="J17" s="45">
        <f>I17/I$61</f>
        <v>8.0385852090032153E-4</v>
      </c>
      <c r="K17" s="44">
        <v>1</v>
      </c>
      <c r="L17" s="45">
        <f t="shared" si="3"/>
        <v>7.8864353312302837E-4</v>
      </c>
      <c r="M17" s="44">
        <v>2</v>
      </c>
      <c r="N17" s="45">
        <f t="shared" si="4"/>
        <v>1.5491866769945779E-3</v>
      </c>
      <c r="O17" s="44">
        <v>2</v>
      </c>
      <c r="P17" s="70">
        <f t="shared" si="5"/>
        <v>1.5360983102918587E-3</v>
      </c>
      <c r="Q17" s="44">
        <v>5</v>
      </c>
      <c r="R17" s="70">
        <f t="shared" si="6"/>
        <v>3.7174721189591076E-3</v>
      </c>
      <c r="S17" s="44">
        <v>5</v>
      </c>
      <c r="T17" s="70">
        <f t="shared" si="7"/>
        <v>3.5816618911174787E-3</v>
      </c>
      <c r="U17" s="44">
        <v>4</v>
      </c>
      <c r="V17" s="70">
        <f t="shared" si="8"/>
        <v>2.8030833917309038E-3</v>
      </c>
      <c r="W17" s="44">
        <v>5</v>
      </c>
      <c r="X17" s="70">
        <f t="shared" si="9"/>
        <v>3.450655624568668E-3</v>
      </c>
      <c r="Y17" s="59">
        <v>7</v>
      </c>
      <c r="Z17" s="70">
        <f t="shared" si="10"/>
        <v>4.7945205479452057E-3</v>
      </c>
      <c r="AA17" s="44">
        <v>7</v>
      </c>
      <c r="AB17" s="70">
        <f t="shared" si="11"/>
        <v>4.6449900464499002E-3</v>
      </c>
      <c r="AC17" s="159">
        <v>9</v>
      </c>
      <c r="AD17" s="108">
        <f t="shared" si="12"/>
        <v>5.681818181818182E-3</v>
      </c>
      <c r="AE17" s="159">
        <v>9</v>
      </c>
      <c r="AF17" s="108">
        <f t="shared" si="13"/>
        <v>5.8746736292428197E-3</v>
      </c>
      <c r="AG17" s="193">
        <v>6</v>
      </c>
      <c r="AH17" s="108">
        <f t="shared" si="14"/>
        <v>3.766478342749529E-3</v>
      </c>
      <c r="AI17" s="193">
        <v>2</v>
      </c>
      <c r="AJ17" s="108">
        <f t="shared" si="26"/>
        <v>1.2353304508956147E-3</v>
      </c>
      <c r="AK17" s="237">
        <v>4</v>
      </c>
      <c r="AL17" s="245">
        <v>3.0000000000000001E-3</v>
      </c>
      <c r="AM17" s="237">
        <v>5</v>
      </c>
      <c r="AN17" s="245">
        <v>4.4200000000000003E-2</v>
      </c>
      <c r="AO17" s="248">
        <v>7</v>
      </c>
      <c r="AP17" s="253">
        <v>4.0000000000000001E-3</v>
      </c>
      <c r="AQ17" s="248">
        <v>6</v>
      </c>
      <c r="AR17" s="254">
        <f>AQ17/AQ61</f>
        <v>3.7902716361339229E-3</v>
      </c>
      <c r="AS17" s="248">
        <v>8</v>
      </c>
      <c r="AT17" s="254">
        <f>AS17/AS61</f>
        <v>5.0858232676414495E-3</v>
      </c>
      <c r="AU17" s="248">
        <v>12</v>
      </c>
      <c r="AV17" s="254">
        <f>AU17/AU61</f>
        <v>8.0267558528428085E-3</v>
      </c>
      <c r="AW17" s="248">
        <v>9</v>
      </c>
      <c r="AX17" s="254">
        <f>AW17/AW61</f>
        <v>6.2805303558967204E-3</v>
      </c>
      <c r="AY17" s="123">
        <f t="shared" si="24"/>
        <v>7</v>
      </c>
      <c r="AZ17" s="60">
        <f t="shared" si="15"/>
        <v>4.0000000000000001E-3</v>
      </c>
      <c r="BA17" s="65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</row>
    <row r="18" spans="1:66" s="5" customFormat="1" ht="15" customHeight="1" thickTop="1" x14ac:dyDescent="0.2">
      <c r="A18" s="43" t="s">
        <v>13</v>
      </c>
      <c r="B18" s="44">
        <v>2</v>
      </c>
      <c r="C18" s="70">
        <f t="shared" si="0"/>
        <v>1.7528483786152498E-3</v>
      </c>
      <c r="D18" s="44">
        <v>2</v>
      </c>
      <c r="E18" s="70">
        <f t="shared" si="1"/>
        <v>1.7777777777777779E-3</v>
      </c>
      <c r="F18" s="46"/>
      <c r="G18" s="44">
        <v>5</v>
      </c>
      <c r="H18" s="45">
        <f t="shared" si="2"/>
        <v>4.152823920265781E-3</v>
      </c>
      <c r="I18" s="44">
        <v>6</v>
      </c>
      <c r="J18" s="45">
        <v>4.8231511254019296E-3</v>
      </c>
      <c r="K18" s="44">
        <v>5</v>
      </c>
      <c r="L18" s="45">
        <f t="shared" si="3"/>
        <v>3.9432176656151417E-3</v>
      </c>
      <c r="M18" s="44">
        <v>5</v>
      </c>
      <c r="N18" s="45">
        <f t="shared" si="4"/>
        <v>3.8729666924864447E-3</v>
      </c>
      <c r="O18" s="44">
        <v>0</v>
      </c>
      <c r="P18" s="70">
        <f t="shared" si="5"/>
        <v>0</v>
      </c>
      <c r="Q18" s="44">
        <v>2</v>
      </c>
      <c r="R18" s="70">
        <f t="shared" si="6"/>
        <v>1.4869888475836431E-3</v>
      </c>
      <c r="S18" s="44">
        <v>4</v>
      </c>
      <c r="T18" s="70">
        <f t="shared" si="7"/>
        <v>2.8653295128939827E-3</v>
      </c>
      <c r="U18" s="44">
        <v>6</v>
      </c>
      <c r="V18" s="70">
        <f t="shared" si="8"/>
        <v>4.2046250875963564E-3</v>
      </c>
      <c r="W18" s="44">
        <v>5</v>
      </c>
      <c r="X18" s="70">
        <f t="shared" si="9"/>
        <v>3.450655624568668E-3</v>
      </c>
      <c r="Y18" s="59">
        <v>6</v>
      </c>
      <c r="Z18" s="70">
        <f t="shared" si="10"/>
        <v>4.10958904109589E-3</v>
      </c>
      <c r="AA18" s="44">
        <v>6</v>
      </c>
      <c r="AB18" s="70">
        <f t="shared" si="11"/>
        <v>3.9814200398142008E-3</v>
      </c>
      <c r="AC18" s="159">
        <v>2</v>
      </c>
      <c r="AD18" s="108">
        <f t="shared" si="12"/>
        <v>1.2626262626262627E-3</v>
      </c>
      <c r="AE18" s="159">
        <v>2</v>
      </c>
      <c r="AF18" s="108">
        <f t="shared" si="13"/>
        <v>1.3054830287206266E-3</v>
      </c>
      <c r="AG18" s="193">
        <v>3</v>
      </c>
      <c r="AH18" s="108">
        <f t="shared" si="14"/>
        <v>1.8832391713747645E-3</v>
      </c>
      <c r="AI18" s="193">
        <v>1</v>
      </c>
      <c r="AJ18" s="108">
        <f t="shared" si="26"/>
        <v>6.1766522544780733E-4</v>
      </c>
      <c r="AK18" s="237">
        <v>2</v>
      </c>
      <c r="AL18" s="245">
        <v>1E-3</v>
      </c>
      <c r="AM18" s="237">
        <v>2</v>
      </c>
      <c r="AN18" s="245">
        <v>1.77E-2</v>
      </c>
      <c r="AO18" s="248">
        <v>5</v>
      </c>
      <c r="AP18" s="253">
        <v>3.0000000000000001E-3</v>
      </c>
      <c r="AQ18" s="248">
        <v>4</v>
      </c>
      <c r="AR18" s="205">
        <f>AQ18/AQ61</f>
        <v>2.5268477574226151E-3</v>
      </c>
      <c r="AS18" s="248">
        <v>4</v>
      </c>
      <c r="AT18" s="205">
        <f>AS18/AS61</f>
        <v>2.5429116338207248E-3</v>
      </c>
      <c r="AU18" s="248">
        <v>1</v>
      </c>
      <c r="AV18" s="205">
        <f>AU18/AU61</f>
        <v>6.6889632107023408E-4</v>
      </c>
      <c r="AW18" s="248">
        <v>0</v>
      </c>
      <c r="AX18" s="205">
        <f>AW18/AW61</f>
        <v>0</v>
      </c>
      <c r="AY18" s="123">
        <f t="shared" si="24"/>
        <v>3</v>
      </c>
      <c r="AZ18" s="60">
        <f t="shared" si="15"/>
        <v>1.2471516213847502E-3</v>
      </c>
    </row>
    <row r="19" spans="1:66" s="5" customFormat="1" ht="15" customHeight="1" x14ac:dyDescent="0.2">
      <c r="A19" s="43" t="s">
        <v>46</v>
      </c>
      <c r="B19" s="44">
        <v>0</v>
      </c>
      <c r="C19" s="70">
        <f t="shared" si="0"/>
        <v>0</v>
      </c>
      <c r="D19" s="44">
        <v>0</v>
      </c>
      <c r="E19" s="70">
        <f t="shared" si="1"/>
        <v>0</v>
      </c>
      <c r="F19" s="46"/>
      <c r="G19" s="44">
        <v>0</v>
      </c>
      <c r="H19" s="45">
        <f t="shared" si="2"/>
        <v>0</v>
      </c>
      <c r="I19" s="44">
        <v>0</v>
      </c>
      <c r="J19" s="45">
        <f>I19/I$61</f>
        <v>0</v>
      </c>
      <c r="K19" s="44">
        <v>1</v>
      </c>
      <c r="L19" s="45">
        <f t="shared" si="3"/>
        <v>7.8864353312302837E-4</v>
      </c>
      <c r="M19" s="44">
        <v>2</v>
      </c>
      <c r="N19" s="45">
        <f t="shared" si="4"/>
        <v>1.5491866769945779E-3</v>
      </c>
      <c r="O19" s="44">
        <v>4</v>
      </c>
      <c r="P19" s="70">
        <f t="shared" si="5"/>
        <v>3.0721966205837174E-3</v>
      </c>
      <c r="Q19" s="44">
        <v>3</v>
      </c>
      <c r="R19" s="70">
        <f t="shared" si="6"/>
        <v>2.2304832713754648E-3</v>
      </c>
      <c r="S19" s="44">
        <v>4</v>
      </c>
      <c r="T19" s="70">
        <f t="shared" si="7"/>
        <v>2.8653295128939827E-3</v>
      </c>
      <c r="U19" s="44">
        <v>4</v>
      </c>
      <c r="V19" s="70">
        <f t="shared" si="8"/>
        <v>2.8030833917309038E-3</v>
      </c>
      <c r="W19" s="44">
        <v>3</v>
      </c>
      <c r="X19" s="70">
        <f t="shared" si="9"/>
        <v>2.070393374741201E-3</v>
      </c>
      <c r="Y19" s="59">
        <v>4</v>
      </c>
      <c r="Z19" s="70">
        <f t="shared" si="10"/>
        <v>2.7397260273972603E-3</v>
      </c>
      <c r="AA19" s="44">
        <v>5</v>
      </c>
      <c r="AB19" s="70">
        <f t="shared" si="11"/>
        <v>3.3178500331785005E-3</v>
      </c>
      <c r="AC19" s="159">
        <v>6</v>
      </c>
      <c r="AD19" s="108">
        <f t="shared" si="12"/>
        <v>3.787878787878788E-3</v>
      </c>
      <c r="AE19" s="159">
        <v>5</v>
      </c>
      <c r="AF19" s="108">
        <f t="shared" si="13"/>
        <v>3.2637075718015664E-3</v>
      </c>
      <c r="AG19" s="193">
        <v>5</v>
      </c>
      <c r="AH19" s="108">
        <f t="shared" si="14"/>
        <v>3.1387319522912741E-3</v>
      </c>
      <c r="AI19" s="193">
        <v>5</v>
      </c>
      <c r="AJ19" s="108">
        <f t="shared" si="26"/>
        <v>3.0883261272390363E-3</v>
      </c>
      <c r="AK19" s="237">
        <v>4</v>
      </c>
      <c r="AL19" s="245">
        <v>3.0000000000000001E-3</v>
      </c>
      <c r="AM19" s="237">
        <v>5</v>
      </c>
      <c r="AN19" s="245">
        <v>4.4200000000000003E-2</v>
      </c>
      <c r="AO19" s="248">
        <v>11</v>
      </c>
      <c r="AP19" s="253">
        <v>7.0000000000000001E-3</v>
      </c>
      <c r="AQ19" s="248">
        <v>11</v>
      </c>
      <c r="AR19" s="287">
        <f>AQ19/AQ61</f>
        <v>6.9488313329121917E-3</v>
      </c>
      <c r="AS19" s="248">
        <v>11</v>
      </c>
      <c r="AT19" s="287">
        <f>AS19/AS61</f>
        <v>6.993006993006993E-3</v>
      </c>
      <c r="AU19" s="248">
        <v>9</v>
      </c>
      <c r="AV19" s="287">
        <f>AU19/AU61</f>
        <v>6.0200668896321068E-3</v>
      </c>
      <c r="AW19" s="248">
        <v>3</v>
      </c>
      <c r="AX19" s="287">
        <f>AW19/AW61</f>
        <v>2.0935101186322401E-3</v>
      </c>
      <c r="AY19" s="123">
        <f t="shared" si="24"/>
        <v>11</v>
      </c>
      <c r="AZ19" s="60">
        <f t="shared" si="15"/>
        <v>7.0000000000000001E-3</v>
      </c>
    </row>
    <row r="20" spans="1:66" s="5" customFormat="1" ht="15" customHeight="1" x14ac:dyDescent="0.2">
      <c r="A20" s="43" t="s">
        <v>14</v>
      </c>
      <c r="B20" s="44">
        <v>2</v>
      </c>
      <c r="C20" s="70">
        <f t="shared" si="0"/>
        <v>1.7528483786152498E-3</v>
      </c>
      <c r="D20" s="44">
        <v>3</v>
      </c>
      <c r="E20" s="70">
        <f t="shared" si="1"/>
        <v>2.6666666666666666E-3</v>
      </c>
      <c r="F20" s="46"/>
      <c r="G20" s="44">
        <v>3</v>
      </c>
      <c r="H20" s="45">
        <f t="shared" si="2"/>
        <v>2.4916943521594683E-3</v>
      </c>
      <c r="I20" s="44">
        <v>5</v>
      </c>
      <c r="J20" s="45">
        <v>4.0192926045016075E-3</v>
      </c>
      <c r="K20" s="44">
        <v>2</v>
      </c>
      <c r="L20" s="45">
        <f t="shared" si="3"/>
        <v>1.5772870662460567E-3</v>
      </c>
      <c r="M20" s="44">
        <v>2</v>
      </c>
      <c r="N20" s="45">
        <f t="shared" si="4"/>
        <v>1.5491866769945779E-3</v>
      </c>
      <c r="O20" s="44">
        <v>2</v>
      </c>
      <c r="P20" s="70">
        <f t="shared" si="5"/>
        <v>1.5360983102918587E-3</v>
      </c>
      <c r="Q20" s="44">
        <v>2</v>
      </c>
      <c r="R20" s="70">
        <f t="shared" si="6"/>
        <v>1.4869888475836431E-3</v>
      </c>
      <c r="S20" s="44">
        <v>2</v>
      </c>
      <c r="T20" s="70">
        <f t="shared" si="7"/>
        <v>1.4326647564469914E-3</v>
      </c>
      <c r="U20" s="44">
        <v>3</v>
      </c>
      <c r="V20" s="70">
        <f t="shared" si="8"/>
        <v>2.1023125437981782E-3</v>
      </c>
      <c r="W20" s="44">
        <v>4</v>
      </c>
      <c r="X20" s="70">
        <f t="shared" si="9"/>
        <v>2.7605244996549345E-3</v>
      </c>
      <c r="Y20" s="59">
        <v>2</v>
      </c>
      <c r="Z20" s="70">
        <f t="shared" si="10"/>
        <v>1.3698630136986301E-3</v>
      </c>
      <c r="AA20" s="44">
        <v>5</v>
      </c>
      <c r="AB20" s="70">
        <f t="shared" si="11"/>
        <v>3.3178500331785005E-3</v>
      </c>
      <c r="AC20" s="159">
        <v>4</v>
      </c>
      <c r="AD20" s="108">
        <f t="shared" si="12"/>
        <v>2.5252525252525255E-3</v>
      </c>
      <c r="AE20" s="159">
        <v>7</v>
      </c>
      <c r="AF20" s="108">
        <f t="shared" si="13"/>
        <v>4.5691906005221935E-3</v>
      </c>
      <c r="AG20" s="193">
        <v>5</v>
      </c>
      <c r="AH20" s="108">
        <f t="shared" si="14"/>
        <v>3.1387319522912741E-3</v>
      </c>
      <c r="AI20" s="193">
        <v>5</v>
      </c>
      <c r="AJ20" s="108">
        <f t="shared" si="26"/>
        <v>3.0883261272390363E-3</v>
      </c>
      <c r="AK20" s="237">
        <v>9</v>
      </c>
      <c r="AL20" s="245">
        <v>6.0000000000000001E-3</v>
      </c>
      <c r="AM20" s="237">
        <v>6</v>
      </c>
      <c r="AN20" s="245">
        <v>5.3100000000000001E-2</v>
      </c>
      <c r="AO20" s="248">
        <v>8</v>
      </c>
      <c r="AP20" s="253">
        <v>5.0000000000000001E-3</v>
      </c>
      <c r="AQ20" s="248">
        <v>11</v>
      </c>
      <c r="AR20" s="287">
        <f>AQ20/AQ61</f>
        <v>6.9488313329121917E-3</v>
      </c>
      <c r="AS20" s="248">
        <v>13</v>
      </c>
      <c r="AT20" s="287">
        <f>AS20/AS61</f>
        <v>8.2644628099173556E-3</v>
      </c>
      <c r="AU20" s="248">
        <v>16</v>
      </c>
      <c r="AV20" s="287">
        <f>AU20/AU61</f>
        <v>1.0702341137123745E-2</v>
      </c>
      <c r="AW20" s="248">
        <v>14</v>
      </c>
      <c r="AX20" s="287">
        <f>AW20/AW61</f>
        <v>9.7697138869504534E-3</v>
      </c>
      <c r="AY20" s="123">
        <f t="shared" si="24"/>
        <v>6</v>
      </c>
      <c r="AZ20" s="60">
        <f t="shared" si="15"/>
        <v>3.2471516213847503E-3</v>
      </c>
    </row>
    <row r="21" spans="1:66" s="5" customFormat="1" ht="15" customHeight="1" x14ac:dyDescent="0.2">
      <c r="A21" s="43" t="s">
        <v>31</v>
      </c>
      <c r="B21" s="44">
        <v>0</v>
      </c>
      <c r="C21" s="70">
        <f t="shared" si="0"/>
        <v>0</v>
      </c>
      <c r="D21" s="44">
        <v>0</v>
      </c>
      <c r="E21" s="70">
        <f t="shared" si="1"/>
        <v>0</v>
      </c>
      <c r="F21" s="46"/>
      <c r="G21" s="44">
        <v>3</v>
      </c>
      <c r="H21" s="45">
        <f t="shared" si="2"/>
        <v>2.4916943521594683E-3</v>
      </c>
      <c r="I21" s="44">
        <v>2</v>
      </c>
      <c r="J21" s="45">
        <f>I21/I$61</f>
        <v>1.6077170418006431E-3</v>
      </c>
      <c r="K21" s="44">
        <v>2</v>
      </c>
      <c r="L21" s="45">
        <f t="shared" si="3"/>
        <v>1.5772870662460567E-3</v>
      </c>
      <c r="M21" s="44">
        <v>1</v>
      </c>
      <c r="N21" s="45">
        <f t="shared" si="4"/>
        <v>7.7459333849728897E-4</v>
      </c>
      <c r="O21" s="44">
        <v>3</v>
      </c>
      <c r="P21" s="70">
        <f t="shared" si="5"/>
        <v>2.304147465437788E-3</v>
      </c>
      <c r="Q21" s="44">
        <v>4</v>
      </c>
      <c r="R21" s="70">
        <f t="shared" si="6"/>
        <v>2.9739776951672862E-3</v>
      </c>
      <c r="S21" s="44">
        <v>3</v>
      </c>
      <c r="T21" s="70">
        <f t="shared" si="7"/>
        <v>2.1489971346704871E-3</v>
      </c>
      <c r="U21" s="44">
        <v>3</v>
      </c>
      <c r="V21" s="70">
        <f t="shared" si="8"/>
        <v>2.1023125437981782E-3</v>
      </c>
      <c r="W21" s="44">
        <v>4</v>
      </c>
      <c r="X21" s="70">
        <f t="shared" si="9"/>
        <v>2.7605244996549345E-3</v>
      </c>
      <c r="Y21" s="59">
        <v>4</v>
      </c>
      <c r="Z21" s="70">
        <f t="shared" si="10"/>
        <v>2.7397260273972603E-3</v>
      </c>
      <c r="AA21" s="44">
        <v>5</v>
      </c>
      <c r="AB21" s="70">
        <f t="shared" si="11"/>
        <v>3.3178500331785005E-3</v>
      </c>
      <c r="AC21" s="159">
        <v>7</v>
      </c>
      <c r="AD21" s="108">
        <f t="shared" si="12"/>
        <v>4.419191919191919E-3</v>
      </c>
      <c r="AE21" s="159">
        <v>7</v>
      </c>
      <c r="AF21" s="108">
        <f t="shared" si="13"/>
        <v>4.5691906005221935E-3</v>
      </c>
      <c r="AG21" s="193">
        <v>9</v>
      </c>
      <c r="AH21" s="108">
        <f t="shared" si="14"/>
        <v>5.6497175141242938E-3</v>
      </c>
      <c r="AI21" s="193">
        <v>11</v>
      </c>
      <c r="AJ21" s="108">
        <f t="shared" si="26"/>
        <v>6.7943174799258805E-3</v>
      </c>
      <c r="AK21" s="237">
        <v>14</v>
      </c>
      <c r="AL21" s="245">
        <v>8.9999999999999993E-3</v>
      </c>
      <c r="AM21" s="237">
        <v>14</v>
      </c>
      <c r="AN21" s="245">
        <v>8.9999999999999993E-3</v>
      </c>
      <c r="AO21" s="248">
        <v>13</v>
      </c>
      <c r="AP21" s="253">
        <v>8.0000000000000002E-3</v>
      </c>
      <c r="AQ21" s="248">
        <v>12</v>
      </c>
      <c r="AR21" s="254">
        <f>AQ21/AQ61</f>
        <v>7.5805432722678458E-3</v>
      </c>
      <c r="AS21" s="248">
        <v>12</v>
      </c>
      <c r="AT21" s="254">
        <f>AS21/AS61</f>
        <v>7.6287349014621739E-3</v>
      </c>
      <c r="AU21" s="248">
        <v>12</v>
      </c>
      <c r="AV21" s="254">
        <f>AU21/AU61</f>
        <v>8.0267558528428085E-3</v>
      </c>
      <c r="AW21" s="248">
        <v>8</v>
      </c>
      <c r="AX21" s="254">
        <f>AW21/AW61</f>
        <v>5.5826936496859731E-3</v>
      </c>
      <c r="AY21" s="123">
        <f t="shared" si="24"/>
        <v>13</v>
      </c>
      <c r="AZ21" s="60">
        <f t="shared" si="15"/>
        <v>8.0000000000000002E-3</v>
      </c>
    </row>
    <row r="22" spans="1:66" s="5" customFormat="1" ht="15" customHeight="1" x14ac:dyDescent="0.2">
      <c r="A22" s="43" t="s">
        <v>29</v>
      </c>
      <c r="B22" s="44">
        <v>0</v>
      </c>
      <c r="C22" s="70">
        <f t="shared" si="0"/>
        <v>0</v>
      </c>
      <c r="D22" s="44">
        <v>0</v>
      </c>
      <c r="E22" s="70">
        <f t="shared" si="1"/>
        <v>0</v>
      </c>
      <c r="F22" s="46"/>
      <c r="G22" s="44">
        <v>3</v>
      </c>
      <c r="H22" s="45">
        <f t="shared" si="2"/>
        <v>2.4916943521594683E-3</v>
      </c>
      <c r="I22" s="44">
        <v>2</v>
      </c>
      <c r="J22" s="45">
        <f>I22/I$61</f>
        <v>1.6077170418006431E-3</v>
      </c>
      <c r="K22" s="44">
        <v>2</v>
      </c>
      <c r="L22" s="45">
        <f t="shared" si="3"/>
        <v>1.5772870662460567E-3</v>
      </c>
      <c r="M22" s="44">
        <v>2</v>
      </c>
      <c r="N22" s="45">
        <f t="shared" si="4"/>
        <v>1.5491866769945779E-3</v>
      </c>
      <c r="O22" s="44">
        <v>0</v>
      </c>
      <c r="P22" s="70">
        <f t="shared" si="5"/>
        <v>0</v>
      </c>
      <c r="Q22" s="44">
        <v>0</v>
      </c>
      <c r="R22" s="70">
        <f t="shared" si="6"/>
        <v>0</v>
      </c>
      <c r="S22" s="44">
        <v>1</v>
      </c>
      <c r="T22" s="70">
        <f t="shared" si="7"/>
        <v>7.1633237822349568E-4</v>
      </c>
      <c r="U22" s="44"/>
      <c r="V22" s="70">
        <f t="shared" si="8"/>
        <v>0</v>
      </c>
      <c r="W22" s="44">
        <v>1</v>
      </c>
      <c r="X22" s="70">
        <f t="shared" si="9"/>
        <v>6.9013112491373362E-4</v>
      </c>
      <c r="Y22" s="59">
        <v>2</v>
      </c>
      <c r="Z22" s="70">
        <f t="shared" si="10"/>
        <v>1.3698630136986301E-3</v>
      </c>
      <c r="AA22" s="44">
        <v>4</v>
      </c>
      <c r="AB22" s="70">
        <f t="shared" si="11"/>
        <v>2.6542800265428003E-3</v>
      </c>
      <c r="AC22" s="159">
        <v>3</v>
      </c>
      <c r="AD22" s="108">
        <f t="shared" si="12"/>
        <v>1.893939393939394E-3</v>
      </c>
      <c r="AE22" s="159">
        <v>4</v>
      </c>
      <c r="AF22" s="108">
        <f t="shared" si="13"/>
        <v>2.6109660574412533E-3</v>
      </c>
      <c r="AG22" s="193">
        <v>4</v>
      </c>
      <c r="AH22" s="108">
        <f t="shared" si="14"/>
        <v>2.5109855618330196E-3</v>
      </c>
      <c r="AI22" s="193">
        <v>3</v>
      </c>
      <c r="AJ22" s="108">
        <f t="shared" si="26"/>
        <v>1.8529956763434219E-3</v>
      </c>
      <c r="AK22" s="237">
        <v>0</v>
      </c>
      <c r="AL22" s="245">
        <v>0</v>
      </c>
      <c r="AM22" s="237">
        <v>3</v>
      </c>
      <c r="AN22" s="244">
        <v>2.6499999999999999E-2</v>
      </c>
      <c r="AO22" s="248">
        <v>3</v>
      </c>
      <c r="AP22" s="253">
        <v>2E-3</v>
      </c>
      <c r="AQ22" s="248">
        <v>4</v>
      </c>
      <c r="AR22" s="205">
        <f>AQ22/AQ61</f>
        <v>2.5268477574226151E-3</v>
      </c>
      <c r="AS22" s="248">
        <v>1</v>
      </c>
      <c r="AT22" s="205">
        <f>AS22/AS61</f>
        <v>6.3572790845518119E-4</v>
      </c>
      <c r="AU22" s="248">
        <v>2</v>
      </c>
      <c r="AV22" s="205">
        <f>AU22/AU61</f>
        <v>1.3377926421404682E-3</v>
      </c>
      <c r="AW22" s="248">
        <v>4</v>
      </c>
      <c r="AX22" s="205">
        <f>AW22/AW61</f>
        <v>2.7913468248429866E-3</v>
      </c>
      <c r="AY22" s="123">
        <f t="shared" si="24"/>
        <v>3</v>
      </c>
      <c r="AZ22" s="60">
        <f t="shared" si="15"/>
        <v>2E-3</v>
      </c>
    </row>
    <row r="23" spans="1:66" s="5" customFormat="1" ht="15" customHeight="1" x14ac:dyDescent="0.2">
      <c r="A23" s="43" t="s">
        <v>21</v>
      </c>
      <c r="B23" s="44">
        <v>0</v>
      </c>
      <c r="C23" s="70">
        <f t="shared" si="0"/>
        <v>0</v>
      </c>
      <c r="D23" s="44">
        <v>1</v>
      </c>
      <c r="E23" s="70">
        <f t="shared" si="1"/>
        <v>8.8888888888888893E-4</v>
      </c>
      <c r="F23" s="46"/>
      <c r="G23" s="44">
        <v>0</v>
      </c>
      <c r="H23" s="45">
        <f t="shared" si="2"/>
        <v>0</v>
      </c>
      <c r="I23" s="44">
        <v>1</v>
      </c>
      <c r="J23" s="45">
        <f>I23/I$61</f>
        <v>8.0385852090032153E-4</v>
      </c>
      <c r="K23" s="44">
        <v>0</v>
      </c>
      <c r="L23" s="45">
        <f t="shared" si="3"/>
        <v>0</v>
      </c>
      <c r="M23" s="44">
        <v>1</v>
      </c>
      <c r="N23" s="45">
        <f t="shared" si="4"/>
        <v>7.7459333849728897E-4</v>
      </c>
      <c r="O23" s="44">
        <v>2</v>
      </c>
      <c r="P23" s="70">
        <f t="shared" si="5"/>
        <v>1.5360983102918587E-3</v>
      </c>
      <c r="Q23" s="44">
        <v>4</v>
      </c>
      <c r="R23" s="70">
        <f t="shared" si="6"/>
        <v>2.9739776951672862E-3</v>
      </c>
      <c r="S23" s="44">
        <v>3</v>
      </c>
      <c r="T23" s="70">
        <f t="shared" si="7"/>
        <v>2.1489971346704871E-3</v>
      </c>
      <c r="U23" s="44">
        <v>5</v>
      </c>
      <c r="V23" s="70">
        <f t="shared" si="8"/>
        <v>3.5038542396636299E-3</v>
      </c>
      <c r="W23" s="44">
        <v>4</v>
      </c>
      <c r="X23" s="70">
        <f t="shared" si="9"/>
        <v>2.7605244996549345E-3</v>
      </c>
      <c r="Y23" s="59">
        <v>4</v>
      </c>
      <c r="Z23" s="70">
        <f t="shared" si="10"/>
        <v>2.7397260273972603E-3</v>
      </c>
      <c r="AA23" s="44">
        <v>3</v>
      </c>
      <c r="AB23" s="70">
        <f t="shared" si="11"/>
        <v>1.9907100199071004E-3</v>
      </c>
      <c r="AC23" s="159">
        <v>2</v>
      </c>
      <c r="AD23" s="108">
        <f t="shared" si="12"/>
        <v>1.2626262626262627E-3</v>
      </c>
      <c r="AE23" s="159">
        <v>3</v>
      </c>
      <c r="AF23" s="108">
        <f t="shared" si="13"/>
        <v>1.9582245430809398E-3</v>
      </c>
      <c r="AG23" s="193">
        <v>6</v>
      </c>
      <c r="AH23" s="108">
        <f t="shared" si="14"/>
        <v>3.766478342749529E-3</v>
      </c>
      <c r="AI23" s="193">
        <v>9</v>
      </c>
      <c r="AJ23" s="108">
        <f t="shared" si="26"/>
        <v>5.5589870290302656E-3</v>
      </c>
      <c r="AK23" s="237">
        <v>0</v>
      </c>
      <c r="AL23" s="244">
        <v>0</v>
      </c>
      <c r="AM23" s="238">
        <v>8</v>
      </c>
      <c r="AN23" s="245">
        <v>7.0800000000000002E-2</v>
      </c>
      <c r="AO23" s="248">
        <v>5</v>
      </c>
      <c r="AP23" s="253">
        <v>3.0000000000000001E-3</v>
      </c>
      <c r="AQ23" s="248">
        <v>4</v>
      </c>
      <c r="AR23" s="287">
        <f>AQ23/AQ61</f>
        <v>2.5268477574226151E-3</v>
      </c>
      <c r="AS23" s="248">
        <v>6</v>
      </c>
      <c r="AT23" s="287">
        <f>AS23/AS61</f>
        <v>3.8143674507310869E-3</v>
      </c>
      <c r="AU23" s="248">
        <v>7</v>
      </c>
      <c r="AV23" s="287">
        <f>AU23/AU61</f>
        <v>4.6822742474916385E-3</v>
      </c>
      <c r="AW23" s="248">
        <v>6</v>
      </c>
      <c r="AX23" s="287">
        <f>AW23/AW61</f>
        <v>4.1870202372644803E-3</v>
      </c>
      <c r="AY23" s="123">
        <f t="shared" si="24"/>
        <v>5</v>
      </c>
      <c r="AZ23" s="60">
        <f t="shared" si="15"/>
        <v>3.0000000000000001E-3</v>
      </c>
    </row>
    <row r="24" spans="1:66" s="5" customFormat="1" ht="15" customHeight="1" x14ac:dyDescent="0.2">
      <c r="A24" s="43" t="s">
        <v>22</v>
      </c>
      <c r="B24" s="44">
        <v>0</v>
      </c>
      <c r="C24" s="70">
        <f t="shared" si="0"/>
        <v>0</v>
      </c>
      <c r="D24" s="44">
        <v>0</v>
      </c>
      <c r="E24" s="70">
        <f t="shared" si="1"/>
        <v>0</v>
      </c>
      <c r="F24" s="46"/>
      <c r="G24" s="44">
        <v>0</v>
      </c>
      <c r="H24" s="45">
        <f t="shared" si="2"/>
        <v>0</v>
      </c>
      <c r="I24" s="44">
        <v>1</v>
      </c>
      <c r="J24" s="45">
        <f>I24/I$61</f>
        <v>8.0385852090032153E-4</v>
      </c>
      <c r="K24" s="44">
        <v>1</v>
      </c>
      <c r="L24" s="45">
        <f t="shared" si="3"/>
        <v>7.8864353312302837E-4</v>
      </c>
      <c r="M24" s="44">
        <v>1</v>
      </c>
      <c r="N24" s="45">
        <f t="shared" si="4"/>
        <v>7.7459333849728897E-4</v>
      </c>
      <c r="O24" s="44">
        <v>1</v>
      </c>
      <c r="P24" s="70">
        <f t="shared" si="5"/>
        <v>7.6804915514592934E-4</v>
      </c>
      <c r="Q24" s="44">
        <v>0</v>
      </c>
      <c r="R24" s="70">
        <f t="shared" si="6"/>
        <v>0</v>
      </c>
      <c r="S24" s="44">
        <v>0</v>
      </c>
      <c r="T24" s="70">
        <f t="shared" si="7"/>
        <v>0</v>
      </c>
      <c r="U24" s="44">
        <v>0</v>
      </c>
      <c r="V24" s="70">
        <f t="shared" si="8"/>
        <v>0</v>
      </c>
      <c r="W24" s="44">
        <v>0</v>
      </c>
      <c r="X24" s="70">
        <f t="shared" si="9"/>
        <v>0</v>
      </c>
      <c r="Y24" s="59">
        <v>0</v>
      </c>
      <c r="Z24" s="70">
        <f t="shared" si="10"/>
        <v>0</v>
      </c>
      <c r="AA24" s="44">
        <v>3</v>
      </c>
      <c r="AB24" s="70">
        <f t="shared" si="11"/>
        <v>1.9907100199071004E-3</v>
      </c>
      <c r="AC24" s="159">
        <v>2</v>
      </c>
      <c r="AD24" s="108">
        <f t="shared" si="12"/>
        <v>1.2626262626262627E-3</v>
      </c>
      <c r="AE24" s="159">
        <v>3</v>
      </c>
      <c r="AF24" s="108">
        <f t="shared" si="13"/>
        <v>1.9582245430809398E-3</v>
      </c>
      <c r="AG24" s="193">
        <v>3</v>
      </c>
      <c r="AH24" s="108">
        <f t="shared" si="14"/>
        <v>1.8832391713747645E-3</v>
      </c>
      <c r="AI24" s="193">
        <v>2</v>
      </c>
      <c r="AJ24" s="108">
        <f t="shared" si="26"/>
        <v>1.2353304508956147E-3</v>
      </c>
      <c r="AK24" s="237">
        <v>2</v>
      </c>
      <c r="AL24" s="245">
        <v>1E-3</v>
      </c>
      <c r="AM24" s="237">
        <v>1</v>
      </c>
      <c r="AN24" s="245">
        <v>8.8000000000000005E-3</v>
      </c>
      <c r="AO24" s="247">
        <v>1</v>
      </c>
      <c r="AP24" s="253">
        <v>1E-3</v>
      </c>
      <c r="AQ24" s="247">
        <v>0</v>
      </c>
      <c r="AR24" s="254">
        <f>AQ24/AQ61</f>
        <v>0</v>
      </c>
      <c r="AS24" s="247">
        <v>0</v>
      </c>
      <c r="AT24" s="254">
        <f>AS24/AS61</f>
        <v>0</v>
      </c>
      <c r="AU24" s="247">
        <v>0</v>
      </c>
      <c r="AV24" s="254">
        <f>AU24/AU61</f>
        <v>0</v>
      </c>
      <c r="AW24" s="247">
        <v>0</v>
      </c>
      <c r="AX24" s="254">
        <f>AW24/AW61</f>
        <v>0</v>
      </c>
      <c r="AY24" s="123">
        <f t="shared" si="24"/>
        <v>1</v>
      </c>
      <c r="AZ24" s="60">
        <f t="shared" si="15"/>
        <v>1E-3</v>
      </c>
    </row>
    <row r="25" spans="1:66" s="5" customFormat="1" ht="15" customHeight="1" x14ac:dyDescent="0.2">
      <c r="A25" s="43" t="s">
        <v>16</v>
      </c>
      <c r="B25" s="44">
        <v>2</v>
      </c>
      <c r="C25" s="70">
        <f t="shared" si="0"/>
        <v>1.7528483786152498E-3</v>
      </c>
      <c r="D25" s="44">
        <v>4</v>
      </c>
      <c r="E25" s="70">
        <f t="shared" si="1"/>
        <v>3.5555555555555557E-3</v>
      </c>
      <c r="F25" s="46"/>
      <c r="G25" s="44">
        <v>4</v>
      </c>
      <c r="H25" s="45">
        <f t="shared" si="2"/>
        <v>3.3222591362126247E-3</v>
      </c>
      <c r="I25" s="44">
        <v>4</v>
      </c>
      <c r="J25" s="45">
        <v>3.2154340836012861E-3</v>
      </c>
      <c r="K25" s="44">
        <v>5</v>
      </c>
      <c r="L25" s="45">
        <f t="shared" si="3"/>
        <v>3.9432176656151417E-3</v>
      </c>
      <c r="M25" s="44">
        <v>6</v>
      </c>
      <c r="N25" s="45">
        <f t="shared" si="4"/>
        <v>4.6475600309837332E-3</v>
      </c>
      <c r="O25" s="44">
        <v>6</v>
      </c>
      <c r="P25" s="70">
        <f t="shared" si="5"/>
        <v>4.608294930875576E-3</v>
      </c>
      <c r="Q25" s="44">
        <v>8</v>
      </c>
      <c r="R25" s="70">
        <f t="shared" si="6"/>
        <v>5.9479553903345724E-3</v>
      </c>
      <c r="S25" s="44">
        <v>6</v>
      </c>
      <c r="T25" s="70">
        <f t="shared" si="7"/>
        <v>4.2979942693409743E-3</v>
      </c>
      <c r="U25" s="44">
        <v>8</v>
      </c>
      <c r="V25" s="70">
        <f t="shared" si="8"/>
        <v>5.6061667834618077E-3</v>
      </c>
      <c r="W25" s="44">
        <v>4</v>
      </c>
      <c r="X25" s="70">
        <f t="shared" si="9"/>
        <v>2.7605244996549345E-3</v>
      </c>
      <c r="Y25" s="59">
        <v>2</v>
      </c>
      <c r="Z25" s="70">
        <f t="shared" si="10"/>
        <v>1.3698630136986301E-3</v>
      </c>
      <c r="AA25" s="44">
        <v>3</v>
      </c>
      <c r="AB25" s="70">
        <f t="shared" si="11"/>
        <v>1.9907100199071004E-3</v>
      </c>
      <c r="AC25" s="159">
        <v>3</v>
      </c>
      <c r="AD25" s="108">
        <f t="shared" si="12"/>
        <v>1.893939393939394E-3</v>
      </c>
      <c r="AE25" s="159">
        <v>5</v>
      </c>
      <c r="AF25" s="108">
        <f t="shared" si="13"/>
        <v>3.2637075718015664E-3</v>
      </c>
      <c r="AG25" s="193">
        <v>6</v>
      </c>
      <c r="AH25" s="108">
        <f t="shared" si="14"/>
        <v>3.766478342749529E-3</v>
      </c>
      <c r="AI25" s="193">
        <v>9</v>
      </c>
      <c r="AJ25" s="108">
        <f t="shared" si="26"/>
        <v>5.5589870290302656E-3</v>
      </c>
      <c r="AK25" s="237">
        <v>0</v>
      </c>
      <c r="AL25" s="245">
        <v>0</v>
      </c>
      <c r="AM25" s="237">
        <v>13</v>
      </c>
      <c r="AN25" s="245">
        <v>0.115</v>
      </c>
      <c r="AO25" s="248">
        <v>10</v>
      </c>
      <c r="AP25" s="253">
        <v>6.0000000000000001E-3</v>
      </c>
      <c r="AQ25" s="248">
        <v>7</v>
      </c>
      <c r="AR25" s="205">
        <f>AQ25/AQ61</f>
        <v>4.421983575489577E-3</v>
      </c>
      <c r="AS25" s="248">
        <v>4</v>
      </c>
      <c r="AT25" s="205">
        <f>AS25/AS61</f>
        <v>2.5429116338207248E-3</v>
      </c>
      <c r="AU25" s="248">
        <v>3</v>
      </c>
      <c r="AV25" s="205">
        <f>AU25/AU61</f>
        <v>2.0066889632107021E-3</v>
      </c>
      <c r="AW25" s="248">
        <v>3</v>
      </c>
      <c r="AX25" s="205">
        <f>AW25/AW61</f>
        <v>2.0935101186322401E-3</v>
      </c>
      <c r="AY25" s="123">
        <f t="shared" si="24"/>
        <v>8</v>
      </c>
      <c r="AZ25" s="60">
        <f t="shared" si="15"/>
        <v>4.2471516213847503E-3</v>
      </c>
    </row>
    <row r="26" spans="1:66" s="5" customFormat="1" ht="15" customHeight="1" x14ac:dyDescent="0.2">
      <c r="A26" s="43" t="s">
        <v>15</v>
      </c>
      <c r="B26" s="44">
        <v>3</v>
      </c>
      <c r="C26" s="70">
        <f t="shared" si="0"/>
        <v>2.6292725679228747E-3</v>
      </c>
      <c r="D26" s="44">
        <v>2</v>
      </c>
      <c r="E26" s="70">
        <f t="shared" si="1"/>
        <v>1.7777777777777779E-3</v>
      </c>
      <c r="F26" s="46"/>
      <c r="G26" s="44">
        <v>1</v>
      </c>
      <c r="H26" s="45">
        <f t="shared" si="2"/>
        <v>8.3056478405315617E-4</v>
      </c>
      <c r="I26" s="44">
        <v>4</v>
      </c>
      <c r="J26" s="45">
        <v>3.2154340836012861E-3</v>
      </c>
      <c r="K26" s="44">
        <v>3</v>
      </c>
      <c r="L26" s="45">
        <f t="shared" si="3"/>
        <v>2.3659305993690852E-3</v>
      </c>
      <c r="M26" s="44">
        <v>2</v>
      </c>
      <c r="N26" s="45">
        <f t="shared" si="4"/>
        <v>1.5491866769945779E-3</v>
      </c>
      <c r="O26" s="44">
        <v>1</v>
      </c>
      <c r="P26" s="70">
        <f t="shared" si="5"/>
        <v>7.6804915514592934E-4</v>
      </c>
      <c r="Q26" s="44">
        <v>2</v>
      </c>
      <c r="R26" s="70">
        <f t="shared" si="6"/>
        <v>1.4869888475836431E-3</v>
      </c>
      <c r="S26" s="44">
        <v>2</v>
      </c>
      <c r="T26" s="70">
        <f t="shared" si="7"/>
        <v>1.4326647564469914E-3</v>
      </c>
      <c r="U26" s="44">
        <v>2</v>
      </c>
      <c r="V26" s="70">
        <f t="shared" si="8"/>
        <v>1.4015416958654519E-3</v>
      </c>
      <c r="W26" s="44">
        <v>3</v>
      </c>
      <c r="X26" s="70">
        <f t="shared" si="9"/>
        <v>2.070393374741201E-3</v>
      </c>
      <c r="Y26" s="59">
        <v>1</v>
      </c>
      <c r="Z26" s="70">
        <f t="shared" si="10"/>
        <v>6.8493150684931507E-4</v>
      </c>
      <c r="AA26" s="44">
        <v>2</v>
      </c>
      <c r="AB26" s="70">
        <f t="shared" si="11"/>
        <v>1.3271400132714001E-3</v>
      </c>
      <c r="AC26" s="159">
        <v>1</v>
      </c>
      <c r="AD26" s="108">
        <f t="shared" si="12"/>
        <v>6.3131313131313137E-4</v>
      </c>
      <c r="AE26" s="159">
        <v>0</v>
      </c>
      <c r="AF26" s="108">
        <f t="shared" si="13"/>
        <v>0</v>
      </c>
      <c r="AG26" s="193">
        <v>2</v>
      </c>
      <c r="AH26" s="108">
        <f t="shared" si="14"/>
        <v>1.2554927809165098E-3</v>
      </c>
      <c r="AI26" s="193">
        <v>2</v>
      </c>
      <c r="AJ26" s="108">
        <f t="shared" si="26"/>
        <v>1.2353304508956147E-3</v>
      </c>
      <c r="AK26" s="237">
        <v>3</v>
      </c>
      <c r="AL26" s="245">
        <v>2E-3</v>
      </c>
      <c r="AM26" s="237">
        <v>3</v>
      </c>
      <c r="AN26" s="245">
        <v>2.6499999999999999E-2</v>
      </c>
      <c r="AO26" s="248">
        <v>2</v>
      </c>
      <c r="AP26" s="253">
        <v>1E-3</v>
      </c>
      <c r="AQ26" s="248">
        <v>2</v>
      </c>
      <c r="AR26" s="254">
        <f>AQ26/AQ61</f>
        <v>1.2634238787113076E-3</v>
      </c>
      <c r="AS26" s="248">
        <v>2</v>
      </c>
      <c r="AT26" s="254">
        <f>AS26/AS61</f>
        <v>1.2714558169103624E-3</v>
      </c>
      <c r="AU26" s="248">
        <v>2</v>
      </c>
      <c r="AV26" s="254">
        <f>AU26/AU61</f>
        <v>1.3377926421404682E-3</v>
      </c>
      <c r="AW26" s="248">
        <v>4</v>
      </c>
      <c r="AX26" s="254">
        <f>AW26/AW61</f>
        <v>2.7913468248429866E-3</v>
      </c>
      <c r="AY26" s="123">
        <f t="shared" si="24"/>
        <v>-1</v>
      </c>
      <c r="AZ26" s="60">
        <f t="shared" si="15"/>
        <v>-1.6292725679228747E-3</v>
      </c>
    </row>
    <row r="27" spans="1:66" s="5" customFormat="1" ht="15" customHeight="1" x14ac:dyDescent="0.2">
      <c r="A27" s="43" t="s">
        <v>42</v>
      </c>
      <c r="B27" s="44">
        <v>2</v>
      </c>
      <c r="C27" s="70">
        <f t="shared" si="0"/>
        <v>1.7528483786152498E-3</v>
      </c>
      <c r="D27" s="44">
        <v>0</v>
      </c>
      <c r="E27" s="70">
        <f t="shared" si="1"/>
        <v>0</v>
      </c>
      <c r="F27" s="46"/>
      <c r="G27" s="44">
        <v>0</v>
      </c>
      <c r="H27" s="45">
        <f t="shared" si="2"/>
        <v>0</v>
      </c>
      <c r="I27" s="44">
        <v>0</v>
      </c>
      <c r="J27" s="45">
        <f>I27/I$61</f>
        <v>0</v>
      </c>
      <c r="K27" s="44">
        <v>0</v>
      </c>
      <c r="L27" s="45">
        <f t="shared" si="3"/>
        <v>0</v>
      </c>
      <c r="M27" s="44">
        <v>0</v>
      </c>
      <c r="N27" s="45">
        <f t="shared" si="4"/>
        <v>0</v>
      </c>
      <c r="O27" s="44">
        <v>0</v>
      </c>
      <c r="P27" s="70">
        <f t="shared" si="5"/>
        <v>0</v>
      </c>
      <c r="Q27" s="44">
        <v>0</v>
      </c>
      <c r="R27" s="70">
        <f t="shared" si="6"/>
        <v>0</v>
      </c>
      <c r="S27" s="44"/>
      <c r="T27" s="70">
        <f t="shared" si="7"/>
        <v>0</v>
      </c>
      <c r="U27" s="44">
        <v>1</v>
      </c>
      <c r="V27" s="70">
        <f t="shared" si="8"/>
        <v>7.0077084793272596E-4</v>
      </c>
      <c r="W27" s="44">
        <v>2</v>
      </c>
      <c r="X27" s="70">
        <f t="shared" si="9"/>
        <v>1.3802622498274672E-3</v>
      </c>
      <c r="Y27" s="59">
        <v>2</v>
      </c>
      <c r="Z27" s="70">
        <f t="shared" si="10"/>
        <v>1.3698630136986301E-3</v>
      </c>
      <c r="AA27" s="44">
        <v>2</v>
      </c>
      <c r="AB27" s="70">
        <f t="shared" si="11"/>
        <v>1.3271400132714001E-3</v>
      </c>
      <c r="AC27" s="159">
        <v>4</v>
      </c>
      <c r="AD27" s="108">
        <f t="shared" si="12"/>
        <v>2.5252525252525255E-3</v>
      </c>
      <c r="AE27" s="159">
        <v>4</v>
      </c>
      <c r="AF27" s="108">
        <f t="shared" si="13"/>
        <v>2.6109660574412533E-3</v>
      </c>
      <c r="AG27" s="193">
        <v>3</v>
      </c>
      <c r="AH27" s="108">
        <f t="shared" si="14"/>
        <v>1.8832391713747645E-3</v>
      </c>
      <c r="AI27" s="193">
        <v>2</v>
      </c>
      <c r="AJ27" s="108">
        <f t="shared" si="26"/>
        <v>1.2353304508956147E-3</v>
      </c>
      <c r="AK27" s="237">
        <v>0</v>
      </c>
      <c r="AL27" s="245">
        <v>0</v>
      </c>
      <c r="AM27" s="237">
        <v>3</v>
      </c>
      <c r="AN27" s="245">
        <v>2.6499999999999999E-2</v>
      </c>
      <c r="AO27" s="248">
        <v>1</v>
      </c>
      <c r="AP27" s="253">
        <v>1E-3</v>
      </c>
      <c r="AQ27" s="248">
        <v>1</v>
      </c>
      <c r="AR27" s="254">
        <f>AQ27/AQ61</f>
        <v>6.3171193935565378E-4</v>
      </c>
      <c r="AS27" s="248">
        <v>2</v>
      </c>
      <c r="AT27" s="254">
        <f>AS27/AS61</f>
        <v>1.2714558169103624E-3</v>
      </c>
      <c r="AU27" s="248">
        <v>2</v>
      </c>
      <c r="AV27" s="254">
        <f>AU27/AU61</f>
        <v>1.3377926421404682E-3</v>
      </c>
      <c r="AW27" s="248">
        <v>2</v>
      </c>
      <c r="AX27" s="254">
        <f>AW27/AW61</f>
        <v>1.3956734124214933E-3</v>
      </c>
      <c r="AY27" s="123">
        <f t="shared" si="24"/>
        <v>-1</v>
      </c>
      <c r="AZ27" s="60">
        <f t="shared" si="15"/>
        <v>-7.528483786152498E-4</v>
      </c>
    </row>
    <row r="28" spans="1:66" s="5" customFormat="1" ht="15" customHeight="1" x14ac:dyDescent="0.2">
      <c r="A28" s="43" t="s">
        <v>20</v>
      </c>
      <c r="B28" s="44">
        <v>0</v>
      </c>
      <c r="C28" s="70">
        <f t="shared" si="0"/>
        <v>0</v>
      </c>
      <c r="D28" s="44">
        <v>0</v>
      </c>
      <c r="E28" s="70">
        <f t="shared" si="1"/>
        <v>0</v>
      </c>
      <c r="F28" s="46"/>
      <c r="G28" s="44">
        <v>1</v>
      </c>
      <c r="H28" s="45">
        <f t="shared" si="2"/>
        <v>8.3056478405315617E-4</v>
      </c>
      <c r="I28" s="44">
        <v>1</v>
      </c>
      <c r="J28" s="45">
        <f>I28/I$61</f>
        <v>8.0385852090032153E-4</v>
      </c>
      <c r="K28" s="44">
        <v>0</v>
      </c>
      <c r="L28" s="45">
        <f t="shared" si="3"/>
        <v>0</v>
      </c>
      <c r="M28" s="44">
        <v>0</v>
      </c>
      <c r="N28" s="45">
        <f t="shared" si="4"/>
        <v>0</v>
      </c>
      <c r="O28" s="44">
        <v>0</v>
      </c>
      <c r="P28" s="70">
        <f t="shared" si="5"/>
        <v>0</v>
      </c>
      <c r="Q28" s="44">
        <v>1</v>
      </c>
      <c r="R28" s="70">
        <f t="shared" si="6"/>
        <v>7.4349442379182155E-4</v>
      </c>
      <c r="S28" s="44">
        <v>0</v>
      </c>
      <c r="T28" s="70">
        <f t="shared" si="7"/>
        <v>0</v>
      </c>
      <c r="U28" s="44">
        <v>0</v>
      </c>
      <c r="V28" s="70">
        <f t="shared" si="8"/>
        <v>0</v>
      </c>
      <c r="W28" s="44">
        <v>1</v>
      </c>
      <c r="X28" s="70">
        <f t="shared" si="9"/>
        <v>6.9013112491373362E-4</v>
      </c>
      <c r="Y28" s="59">
        <v>1</v>
      </c>
      <c r="Z28" s="70">
        <f t="shared" si="10"/>
        <v>6.8493150684931507E-4</v>
      </c>
      <c r="AA28" s="44">
        <v>1</v>
      </c>
      <c r="AB28" s="70">
        <f t="shared" si="11"/>
        <v>6.6357000663570006E-4</v>
      </c>
      <c r="AC28" s="159">
        <v>3</v>
      </c>
      <c r="AD28" s="108">
        <f t="shared" si="12"/>
        <v>1.893939393939394E-3</v>
      </c>
      <c r="AE28" s="159">
        <v>2</v>
      </c>
      <c r="AF28" s="108">
        <f t="shared" si="13"/>
        <v>1.3054830287206266E-3</v>
      </c>
      <c r="AG28" s="193">
        <v>3</v>
      </c>
      <c r="AH28" s="108">
        <f t="shared" si="14"/>
        <v>1.8832391713747645E-3</v>
      </c>
      <c r="AI28" s="193">
        <v>2</v>
      </c>
      <c r="AJ28" s="108">
        <f t="shared" si="26"/>
        <v>1.2353304508956147E-3</v>
      </c>
      <c r="AK28" s="237">
        <v>1</v>
      </c>
      <c r="AL28" s="245">
        <v>1E-3</v>
      </c>
      <c r="AM28" s="237">
        <v>1</v>
      </c>
      <c r="AN28" s="245">
        <v>8.8000000000000005E-3</v>
      </c>
      <c r="AO28" s="248">
        <v>1</v>
      </c>
      <c r="AP28" s="253">
        <v>1E-3</v>
      </c>
      <c r="AQ28" s="248">
        <v>2</v>
      </c>
      <c r="AR28" s="254">
        <f>AQ28/AQ61</f>
        <v>1.2634238787113076E-3</v>
      </c>
      <c r="AS28" s="248">
        <v>4</v>
      </c>
      <c r="AT28" s="254">
        <f>AS28/AS61</f>
        <v>2.5429116338207248E-3</v>
      </c>
      <c r="AU28" s="248">
        <v>3</v>
      </c>
      <c r="AV28" s="254">
        <f>AU28/AU61</f>
        <v>2.0066889632107021E-3</v>
      </c>
      <c r="AW28" s="248">
        <v>3</v>
      </c>
      <c r="AX28" s="254">
        <f>AW28/AW61</f>
        <v>2.0935101186322401E-3</v>
      </c>
      <c r="AY28" s="123">
        <f t="shared" si="24"/>
        <v>1</v>
      </c>
      <c r="AZ28" s="60">
        <f t="shared" si="15"/>
        <v>1E-3</v>
      </c>
    </row>
    <row r="29" spans="1:66" s="5" customFormat="1" ht="15" customHeight="1" x14ac:dyDescent="0.2">
      <c r="A29" s="43" t="s">
        <v>51</v>
      </c>
      <c r="B29" s="44">
        <v>0</v>
      </c>
      <c r="C29" s="70">
        <f t="shared" si="0"/>
        <v>0</v>
      </c>
      <c r="D29" s="44">
        <v>0</v>
      </c>
      <c r="E29" s="70">
        <f t="shared" si="1"/>
        <v>0</v>
      </c>
      <c r="F29" s="46"/>
      <c r="G29" s="44">
        <v>2</v>
      </c>
      <c r="H29" s="45">
        <f t="shared" si="2"/>
        <v>1.6611295681063123E-3</v>
      </c>
      <c r="I29" s="44">
        <v>0</v>
      </c>
      <c r="J29" s="45">
        <f>I29/I$61</f>
        <v>0</v>
      </c>
      <c r="K29" s="44">
        <v>0</v>
      </c>
      <c r="L29" s="45">
        <f t="shared" si="3"/>
        <v>0</v>
      </c>
      <c r="M29" s="44">
        <v>0</v>
      </c>
      <c r="N29" s="45">
        <f t="shared" si="4"/>
        <v>0</v>
      </c>
      <c r="O29" s="44">
        <v>0</v>
      </c>
      <c r="P29" s="70">
        <f t="shared" si="5"/>
        <v>0</v>
      </c>
      <c r="Q29" s="44">
        <v>0</v>
      </c>
      <c r="R29" s="70">
        <f t="shared" si="6"/>
        <v>0</v>
      </c>
      <c r="S29" s="44">
        <v>0</v>
      </c>
      <c r="T29" s="70">
        <f t="shared" si="7"/>
        <v>0</v>
      </c>
      <c r="U29" s="44">
        <v>0</v>
      </c>
      <c r="V29" s="70">
        <f t="shared" si="8"/>
        <v>0</v>
      </c>
      <c r="W29" s="44">
        <v>1</v>
      </c>
      <c r="X29" s="70">
        <f t="shared" si="9"/>
        <v>6.9013112491373362E-4</v>
      </c>
      <c r="Y29" s="59">
        <v>1</v>
      </c>
      <c r="Z29" s="70">
        <f t="shared" si="10"/>
        <v>6.8493150684931507E-4</v>
      </c>
      <c r="AA29" s="44">
        <v>1</v>
      </c>
      <c r="AB29" s="70">
        <f t="shared" si="11"/>
        <v>6.6357000663570006E-4</v>
      </c>
      <c r="AC29" s="159">
        <v>2</v>
      </c>
      <c r="AD29" s="108">
        <f t="shared" si="12"/>
        <v>1.2626262626262627E-3</v>
      </c>
      <c r="AE29" s="159">
        <v>1</v>
      </c>
      <c r="AF29" s="108">
        <f t="shared" si="13"/>
        <v>6.5274151436031332E-4</v>
      </c>
      <c r="AG29" s="193">
        <v>2</v>
      </c>
      <c r="AH29" s="108">
        <f t="shared" si="14"/>
        <v>1.2554927809165098E-3</v>
      </c>
      <c r="AI29" s="193">
        <v>1</v>
      </c>
      <c r="AJ29" s="108">
        <f t="shared" si="26"/>
        <v>6.1766522544780733E-4</v>
      </c>
      <c r="AK29" s="237">
        <v>0</v>
      </c>
      <c r="AL29" s="245">
        <v>0</v>
      </c>
      <c r="AM29" s="237">
        <v>2</v>
      </c>
      <c r="AN29" s="245">
        <v>1.77E-2</v>
      </c>
      <c r="AO29" s="248">
        <v>3</v>
      </c>
      <c r="AP29" s="253">
        <v>2E-3</v>
      </c>
      <c r="AQ29" s="248">
        <v>3</v>
      </c>
      <c r="AR29" s="254">
        <f>AQ29/AQ61</f>
        <v>1.8951358180669614E-3</v>
      </c>
      <c r="AS29" s="248">
        <v>3</v>
      </c>
      <c r="AT29" s="254">
        <f>AS29/AS61</f>
        <v>1.9071837253655435E-3</v>
      </c>
      <c r="AU29" s="248">
        <v>4</v>
      </c>
      <c r="AV29" s="254">
        <f>AU29/AU61</f>
        <v>2.6755852842809363E-3</v>
      </c>
      <c r="AW29" s="248">
        <v>2</v>
      </c>
      <c r="AX29" s="254">
        <f>AW29/AW61</f>
        <v>1.3956734124214933E-3</v>
      </c>
      <c r="AY29" s="123">
        <f t="shared" si="24"/>
        <v>3</v>
      </c>
      <c r="AZ29" s="60">
        <f t="shared" si="15"/>
        <v>2E-3</v>
      </c>
    </row>
    <row r="30" spans="1:66" s="5" customFormat="1" ht="15" customHeight="1" x14ac:dyDescent="0.2">
      <c r="A30" s="43" t="s">
        <v>23</v>
      </c>
      <c r="B30" s="44">
        <v>0</v>
      </c>
      <c r="C30" s="70">
        <f t="shared" si="0"/>
        <v>0</v>
      </c>
      <c r="D30" s="44">
        <v>1</v>
      </c>
      <c r="E30" s="70">
        <f t="shared" si="1"/>
        <v>8.8888888888888893E-4</v>
      </c>
      <c r="F30" s="46"/>
      <c r="G30" s="44">
        <v>1</v>
      </c>
      <c r="H30" s="45">
        <f t="shared" si="2"/>
        <v>8.3056478405315617E-4</v>
      </c>
      <c r="I30" s="44">
        <v>1</v>
      </c>
      <c r="J30" s="45">
        <f>I30/I$61</f>
        <v>8.0385852090032153E-4</v>
      </c>
      <c r="K30" s="44">
        <v>2</v>
      </c>
      <c r="L30" s="45">
        <f t="shared" si="3"/>
        <v>1.5772870662460567E-3</v>
      </c>
      <c r="M30" s="44">
        <v>1</v>
      </c>
      <c r="N30" s="45">
        <f t="shared" si="4"/>
        <v>7.7459333849728897E-4</v>
      </c>
      <c r="O30" s="44">
        <v>2</v>
      </c>
      <c r="P30" s="70">
        <f t="shared" si="5"/>
        <v>1.5360983102918587E-3</v>
      </c>
      <c r="Q30" s="44">
        <v>0</v>
      </c>
      <c r="R30" s="70">
        <f t="shared" si="6"/>
        <v>0</v>
      </c>
      <c r="S30" s="44">
        <v>0</v>
      </c>
      <c r="T30" s="70">
        <f t="shared" si="7"/>
        <v>0</v>
      </c>
      <c r="U30" s="44">
        <v>0</v>
      </c>
      <c r="V30" s="70">
        <f t="shared" si="8"/>
        <v>0</v>
      </c>
      <c r="W30" s="44">
        <v>0</v>
      </c>
      <c r="X30" s="70">
        <f t="shared" si="9"/>
        <v>0</v>
      </c>
      <c r="Y30" s="59">
        <v>1</v>
      </c>
      <c r="Z30" s="70">
        <f t="shared" si="10"/>
        <v>6.8493150684931507E-4</v>
      </c>
      <c r="AA30" s="44">
        <v>1</v>
      </c>
      <c r="AB30" s="70">
        <f t="shared" si="11"/>
        <v>6.6357000663570006E-4</v>
      </c>
      <c r="AC30" s="159">
        <v>1</v>
      </c>
      <c r="AD30" s="108">
        <f t="shared" si="12"/>
        <v>6.3131313131313137E-4</v>
      </c>
      <c r="AE30" s="159">
        <v>3</v>
      </c>
      <c r="AF30" s="108">
        <f t="shared" si="13"/>
        <v>1.9582245430809398E-3</v>
      </c>
      <c r="AG30" s="193">
        <v>2</v>
      </c>
      <c r="AH30" s="108">
        <f t="shared" si="14"/>
        <v>1.2554927809165098E-3</v>
      </c>
      <c r="AI30" s="193">
        <v>1</v>
      </c>
      <c r="AJ30" s="108">
        <f t="shared" si="26"/>
        <v>6.1766522544780733E-4</v>
      </c>
      <c r="AK30" s="237">
        <v>1</v>
      </c>
      <c r="AL30" s="245">
        <v>1E-3</v>
      </c>
      <c r="AM30" s="237">
        <v>0</v>
      </c>
      <c r="AN30" s="245">
        <v>0</v>
      </c>
      <c r="AO30" s="248">
        <v>2</v>
      </c>
      <c r="AP30" s="253">
        <v>1E-3</v>
      </c>
      <c r="AQ30" s="248">
        <v>4</v>
      </c>
      <c r="AR30" s="254">
        <f>AQ30/AQ61</f>
        <v>2.5268477574226151E-3</v>
      </c>
      <c r="AS30" s="248">
        <v>3</v>
      </c>
      <c r="AT30" s="254">
        <f>AS30/AS61</f>
        <v>1.9071837253655435E-3</v>
      </c>
      <c r="AU30" s="248">
        <v>2</v>
      </c>
      <c r="AV30" s="254">
        <f>AU30/AU61</f>
        <v>1.3377926421404682E-3</v>
      </c>
      <c r="AW30" s="248">
        <v>0</v>
      </c>
      <c r="AX30" s="254">
        <f>AW30/AW61</f>
        <v>0</v>
      </c>
      <c r="AY30" s="123">
        <f t="shared" si="24"/>
        <v>2</v>
      </c>
      <c r="AZ30" s="60">
        <f t="shared" si="15"/>
        <v>1E-3</v>
      </c>
    </row>
    <row r="31" spans="1:66" s="5" customFormat="1" ht="15" customHeight="1" x14ac:dyDescent="0.2">
      <c r="A31" s="43" t="s">
        <v>0</v>
      </c>
      <c r="B31" s="44">
        <v>0</v>
      </c>
      <c r="C31" s="70">
        <f t="shared" si="0"/>
        <v>0</v>
      </c>
      <c r="D31" s="44">
        <v>0</v>
      </c>
      <c r="E31" s="70">
        <f t="shared" si="1"/>
        <v>0</v>
      </c>
      <c r="F31" s="46"/>
      <c r="G31" s="44"/>
      <c r="H31" s="45"/>
      <c r="I31" s="44"/>
      <c r="J31" s="45"/>
      <c r="K31" s="44"/>
      <c r="L31" s="45"/>
      <c r="M31" s="44"/>
      <c r="N31" s="45"/>
      <c r="O31" s="44">
        <v>0</v>
      </c>
      <c r="P31" s="70">
        <f t="shared" si="5"/>
        <v>0</v>
      </c>
      <c r="Q31" s="44">
        <v>0</v>
      </c>
      <c r="R31" s="70">
        <f t="shared" si="6"/>
        <v>0</v>
      </c>
      <c r="S31" s="44">
        <v>0</v>
      </c>
      <c r="T31" s="70">
        <f t="shared" si="7"/>
        <v>0</v>
      </c>
      <c r="U31" s="44">
        <v>0</v>
      </c>
      <c r="V31" s="70">
        <f t="shared" si="8"/>
        <v>0</v>
      </c>
      <c r="W31" s="44">
        <v>1</v>
      </c>
      <c r="X31" s="70">
        <f t="shared" si="9"/>
        <v>6.9013112491373362E-4</v>
      </c>
      <c r="Y31" s="59">
        <v>1</v>
      </c>
      <c r="Z31" s="70">
        <f t="shared" si="10"/>
        <v>6.8493150684931507E-4</v>
      </c>
      <c r="AA31" s="44">
        <v>1</v>
      </c>
      <c r="AB31" s="70">
        <f t="shared" si="11"/>
        <v>6.6357000663570006E-4</v>
      </c>
      <c r="AC31" s="159">
        <v>2</v>
      </c>
      <c r="AD31" s="108">
        <f t="shared" si="12"/>
        <v>1.2626262626262627E-3</v>
      </c>
      <c r="AE31" s="159">
        <v>1</v>
      </c>
      <c r="AF31" s="108">
        <f t="shared" si="13"/>
        <v>6.5274151436031332E-4</v>
      </c>
      <c r="AG31" s="193">
        <v>1</v>
      </c>
      <c r="AH31" s="108">
        <f t="shared" si="14"/>
        <v>6.2774639045825491E-4</v>
      </c>
      <c r="AI31" s="193">
        <v>1</v>
      </c>
      <c r="AJ31" s="108">
        <f t="shared" si="26"/>
        <v>6.1766522544780733E-4</v>
      </c>
      <c r="AK31" s="237">
        <v>1</v>
      </c>
      <c r="AL31" s="245">
        <v>1E-3</v>
      </c>
      <c r="AM31" s="237">
        <v>1</v>
      </c>
      <c r="AN31" s="245">
        <v>8.8000000000000005E-3</v>
      </c>
      <c r="AO31" s="248">
        <v>1</v>
      </c>
      <c r="AP31" s="253">
        <v>1E-3</v>
      </c>
      <c r="AQ31" s="248">
        <v>0</v>
      </c>
      <c r="AR31" s="205">
        <f>AQ31/AQ61</f>
        <v>0</v>
      </c>
      <c r="AS31" s="248">
        <v>0</v>
      </c>
      <c r="AT31" s="205">
        <f>AS31/AS61</f>
        <v>0</v>
      </c>
      <c r="AU31" s="248">
        <v>0</v>
      </c>
      <c r="AV31" s="205">
        <f>AU31/AU61</f>
        <v>0</v>
      </c>
      <c r="AW31" s="248">
        <v>1</v>
      </c>
      <c r="AX31" s="205">
        <f>AW31/AW61</f>
        <v>6.9783670621074664E-4</v>
      </c>
      <c r="AY31" s="123">
        <f t="shared" si="24"/>
        <v>1</v>
      </c>
      <c r="AZ31" s="60">
        <f t="shared" si="15"/>
        <v>1E-3</v>
      </c>
    </row>
    <row r="32" spans="1:66" s="5" customFormat="1" ht="15" customHeight="1" x14ac:dyDescent="0.2">
      <c r="A32" s="43" t="s">
        <v>38</v>
      </c>
      <c r="B32" s="44">
        <v>0</v>
      </c>
      <c r="C32" s="70">
        <f t="shared" si="0"/>
        <v>0</v>
      </c>
      <c r="D32" s="44">
        <v>1</v>
      </c>
      <c r="E32" s="70">
        <f t="shared" si="1"/>
        <v>8.8888888888888893E-4</v>
      </c>
      <c r="F32" s="46"/>
      <c r="G32" s="44">
        <v>0</v>
      </c>
      <c r="H32" s="45">
        <f t="shared" ref="H32:H37" si="27">G32/G$61</f>
        <v>0</v>
      </c>
      <c r="I32" s="44">
        <v>0</v>
      </c>
      <c r="J32" s="45">
        <f t="shared" ref="J32:J37" si="28">I32/I$61</f>
        <v>0</v>
      </c>
      <c r="K32" s="44">
        <v>1</v>
      </c>
      <c r="L32" s="45">
        <f t="shared" ref="L32:L37" si="29">K32/K$61</f>
        <v>7.8864353312302837E-4</v>
      </c>
      <c r="M32" s="44">
        <v>2</v>
      </c>
      <c r="N32" s="45">
        <f t="shared" ref="N32:N37" si="30">M32/M$61</f>
        <v>1.5491866769945779E-3</v>
      </c>
      <c r="O32" s="44">
        <v>1</v>
      </c>
      <c r="P32" s="70">
        <f t="shared" si="5"/>
        <v>7.6804915514592934E-4</v>
      </c>
      <c r="Q32" s="44">
        <v>2</v>
      </c>
      <c r="R32" s="70">
        <f t="shared" si="6"/>
        <v>1.4869888475836431E-3</v>
      </c>
      <c r="S32" s="44">
        <v>1</v>
      </c>
      <c r="T32" s="70">
        <f t="shared" si="7"/>
        <v>7.1633237822349568E-4</v>
      </c>
      <c r="U32" s="44">
        <v>1</v>
      </c>
      <c r="V32" s="70">
        <f t="shared" si="8"/>
        <v>7.0077084793272596E-4</v>
      </c>
      <c r="W32" s="44">
        <v>1</v>
      </c>
      <c r="X32" s="70">
        <f t="shared" si="9"/>
        <v>6.9013112491373362E-4</v>
      </c>
      <c r="Y32" s="59">
        <v>1</v>
      </c>
      <c r="Z32" s="70">
        <f t="shared" si="10"/>
        <v>6.8493150684931507E-4</v>
      </c>
      <c r="AA32" s="44">
        <v>1</v>
      </c>
      <c r="AB32" s="70">
        <f t="shared" si="11"/>
        <v>6.6357000663570006E-4</v>
      </c>
      <c r="AC32" s="159">
        <v>2</v>
      </c>
      <c r="AD32" s="108">
        <f t="shared" si="12"/>
        <v>1.2626262626262627E-3</v>
      </c>
      <c r="AE32" s="159">
        <v>2</v>
      </c>
      <c r="AF32" s="108">
        <f t="shared" si="13"/>
        <v>1.3054830287206266E-3</v>
      </c>
      <c r="AG32" s="193">
        <v>0</v>
      </c>
      <c r="AH32" s="108">
        <f t="shared" si="14"/>
        <v>0</v>
      </c>
      <c r="AI32" s="193">
        <v>0</v>
      </c>
      <c r="AJ32" s="108">
        <f t="shared" si="26"/>
        <v>0</v>
      </c>
      <c r="AK32" s="237">
        <v>0</v>
      </c>
      <c r="AL32" s="245">
        <v>0</v>
      </c>
      <c r="AM32" s="237">
        <v>0</v>
      </c>
      <c r="AN32" s="245">
        <v>0</v>
      </c>
      <c r="AO32" s="248">
        <v>0</v>
      </c>
      <c r="AP32" s="253">
        <v>0</v>
      </c>
      <c r="AQ32" s="248">
        <v>0</v>
      </c>
      <c r="AR32" s="254">
        <f>AQ32/AQ61</f>
        <v>0</v>
      </c>
      <c r="AS32" s="248">
        <v>1</v>
      </c>
      <c r="AT32" s="254">
        <f>AS32/AS61</f>
        <v>6.3572790845518119E-4</v>
      </c>
      <c r="AU32" s="248">
        <v>1</v>
      </c>
      <c r="AV32" s="254">
        <f>AU32/AU61</f>
        <v>6.6889632107023408E-4</v>
      </c>
      <c r="AW32" s="248">
        <v>2</v>
      </c>
      <c r="AX32" s="254">
        <f>AW32/AW61</f>
        <v>1.3956734124214933E-3</v>
      </c>
      <c r="AY32" s="123">
        <f t="shared" si="24"/>
        <v>0</v>
      </c>
      <c r="AZ32" s="60">
        <f t="shared" si="15"/>
        <v>0</v>
      </c>
    </row>
    <row r="33" spans="1:52" s="5" customFormat="1" ht="15" customHeight="1" x14ac:dyDescent="0.2">
      <c r="A33" s="43" t="s">
        <v>25</v>
      </c>
      <c r="B33" s="44">
        <v>0</v>
      </c>
      <c r="C33" s="70">
        <f t="shared" si="0"/>
        <v>0</v>
      </c>
      <c r="D33" s="44">
        <v>4</v>
      </c>
      <c r="E33" s="70">
        <f t="shared" si="1"/>
        <v>3.5555555555555557E-3</v>
      </c>
      <c r="F33" s="46"/>
      <c r="G33" s="44">
        <v>1</v>
      </c>
      <c r="H33" s="45">
        <f t="shared" si="27"/>
        <v>8.3056478405315617E-4</v>
      </c>
      <c r="I33" s="44">
        <v>1</v>
      </c>
      <c r="J33" s="45">
        <f t="shared" si="28"/>
        <v>8.0385852090032153E-4</v>
      </c>
      <c r="K33" s="44">
        <v>1</v>
      </c>
      <c r="L33" s="45">
        <f t="shared" si="29"/>
        <v>7.8864353312302837E-4</v>
      </c>
      <c r="M33" s="44">
        <v>1</v>
      </c>
      <c r="N33" s="45">
        <f t="shared" si="30"/>
        <v>7.7459333849728897E-4</v>
      </c>
      <c r="O33" s="44">
        <v>3</v>
      </c>
      <c r="P33" s="70">
        <f t="shared" si="5"/>
        <v>2.304147465437788E-3</v>
      </c>
      <c r="Q33" s="44">
        <v>2</v>
      </c>
      <c r="R33" s="70">
        <f t="shared" si="6"/>
        <v>1.4869888475836431E-3</v>
      </c>
      <c r="S33" s="44">
        <v>1</v>
      </c>
      <c r="T33" s="70">
        <f t="shared" si="7"/>
        <v>7.1633237822349568E-4</v>
      </c>
      <c r="U33" s="44">
        <v>2</v>
      </c>
      <c r="V33" s="70">
        <f t="shared" si="8"/>
        <v>1.4015416958654519E-3</v>
      </c>
      <c r="W33" s="44">
        <v>1</v>
      </c>
      <c r="X33" s="70">
        <f t="shared" si="9"/>
        <v>6.9013112491373362E-4</v>
      </c>
      <c r="Y33" s="59">
        <v>0</v>
      </c>
      <c r="Z33" s="70">
        <f t="shared" si="10"/>
        <v>0</v>
      </c>
      <c r="AA33" s="44">
        <v>1</v>
      </c>
      <c r="AB33" s="70">
        <f t="shared" si="11"/>
        <v>6.6357000663570006E-4</v>
      </c>
      <c r="AC33" s="159">
        <v>2</v>
      </c>
      <c r="AD33" s="108">
        <f t="shared" si="12"/>
        <v>1.2626262626262627E-3</v>
      </c>
      <c r="AE33" s="159">
        <v>2</v>
      </c>
      <c r="AF33" s="108">
        <f t="shared" si="13"/>
        <v>1.3054830287206266E-3</v>
      </c>
      <c r="AG33" s="193">
        <v>6</v>
      </c>
      <c r="AH33" s="108">
        <f t="shared" si="14"/>
        <v>3.766478342749529E-3</v>
      </c>
      <c r="AI33" s="193">
        <v>6</v>
      </c>
      <c r="AJ33" s="108">
        <f t="shared" si="26"/>
        <v>3.7059913526868438E-3</v>
      </c>
      <c r="AK33" s="237">
        <v>8</v>
      </c>
      <c r="AL33" s="245">
        <v>5.0000000000000001E-3</v>
      </c>
      <c r="AM33" s="237">
        <v>10</v>
      </c>
      <c r="AN33" s="245">
        <v>8.8499999999999995E-2</v>
      </c>
      <c r="AO33" s="248">
        <v>7</v>
      </c>
      <c r="AP33" s="253">
        <v>4.0000000000000001E-3</v>
      </c>
      <c r="AQ33" s="248">
        <v>7</v>
      </c>
      <c r="AR33" s="254">
        <f>AQ33/AQ61</f>
        <v>4.421983575489577E-3</v>
      </c>
      <c r="AS33" s="248">
        <v>5</v>
      </c>
      <c r="AT33" s="254">
        <f>AS33/AS61</f>
        <v>3.1786395422759061E-3</v>
      </c>
      <c r="AU33" s="248">
        <v>4</v>
      </c>
      <c r="AV33" s="254">
        <f>AU33/AU61</f>
        <v>2.6755852842809363E-3</v>
      </c>
      <c r="AW33" s="248">
        <v>6</v>
      </c>
      <c r="AX33" s="254">
        <f>AW33/AW61</f>
        <v>4.1870202372644803E-3</v>
      </c>
      <c r="AY33" s="123">
        <f t="shared" si="24"/>
        <v>7</v>
      </c>
      <c r="AZ33" s="60">
        <f t="shared" si="15"/>
        <v>4.0000000000000001E-3</v>
      </c>
    </row>
    <row r="34" spans="1:52" s="5" customFormat="1" ht="15" customHeight="1" x14ac:dyDescent="0.2">
      <c r="A34" s="43" t="s">
        <v>28</v>
      </c>
      <c r="B34" s="44">
        <v>0</v>
      </c>
      <c r="C34" s="70">
        <f t="shared" si="0"/>
        <v>0</v>
      </c>
      <c r="D34" s="44">
        <v>0</v>
      </c>
      <c r="E34" s="70">
        <f t="shared" si="1"/>
        <v>0</v>
      </c>
      <c r="F34" s="46"/>
      <c r="G34" s="44">
        <v>0</v>
      </c>
      <c r="H34" s="45">
        <f t="shared" si="27"/>
        <v>0</v>
      </c>
      <c r="I34" s="44">
        <v>1</v>
      </c>
      <c r="J34" s="45">
        <f t="shared" si="28"/>
        <v>8.0385852090032153E-4</v>
      </c>
      <c r="K34" s="44">
        <v>1</v>
      </c>
      <c r="L34" s="45">
        <f t="shared" si="29"/>
        <v>7.8864353312302837E-4</v>
      </c>
      <c r="M34" s="44">
        <v>1</v>
      </c>
      <c r="N34" s="45">
        <f t="shared" si="30"/>
        <v>7.7459333849728897E-4</v>
      </c>
      <c r="O34" s="44">
        <v>2</v>
      </c>
      <c r="P34" s="70">
        <f t="shared" si="5"/>
        <v>1.5360983102918587E-3</v>
      </c>
      <c r="Q34" s="44">
        <v>1</v>
      </c>
      <c r="R34" s="70">
        <f t="shared" si="6"/>
        <v>7.4349442379182155E-4</v>
      </c>
      <c r="S34" s="44">
        <v>1</v>
      </c>
      <c r="T34" s="70">
        <f t="shared" si="7"/>
        <v>7.1633237822349568E-4</v>
      </c>
      <c r="U34" s="44">
        <v>2</v>
      </c>
      <c r="V34" s="70">
        <f t="shared" si="8"/>
        <v>1.4015416958654519E-3</v>
      </c>
      <c r="W34" s="44">
        <v>1</v>
      </c>
      <c r="X34" s="70">
        <f t="shared" si="9"/>
        <v>6.9013112491373362E-4</v>
      </c>
      <c r="Y34" s="59">
        <v>1</v>
      </c>
      <c r="Z34" s="70">
        <f t="shared" si="10"/>
        <v>6.8493150684931507E-4</v>
      </c>
      <c r="AA34" s="44">
        <v>1</v>
      </c>
      <c r="AB34" s="70">
        <f t="shared" si="11"/>
        <v>6.6357000663570006E-4</v>
      </c>
      <c r="AC34" s="159">
        <v>1</v>
      </c>
      <c r="AD34" s="108">
        <f t="shared" si="12"/>
        <v>6.3131313131313137E-4</v>
      </c>
      <c r="AE34" s="159">
        <v>1</v>
      </c>
      <c r="AF34" s="108">
        <f t="shared" si="13"/>
        <v>6.5274151436031332E-4</v>
      </c>
      <c r="AG34" s="193">
        <v>1</v>
      </c>
      <c r="AH34" s="108">
        <f t="shared" si="14"/>
        <v>6.2774639045825491E-4</v>
      </c>
      <c r="AI34" s="193">
        <v>1</v>
      </c>
      <c r="AJ34" s="108">
        <f t="shared" si="26"/>
        <v>6.1766522544780733E-4</v>
      </c>
      <c r="AK34" s="238">
        <v>0</v>
      </c>
      <c r="AL34" s="245">
        <v>0</v>
      </c>
      <c r="AM34" s="237">
        <v>2</v>
      </c>
      <c r="AN34" s="245">
        <v>1.77E-2</v>
      </c>
      <c r="AO34" s="248">
        <v>2</v>
      </c>
      <c r="AP34" s="253">
        <v>1E-3</v>
      </c>
      <c r="AQ34" s="248">
        <v>3</v>
      </c>
      <c r="AR34" s="205">
        <f>AQ34/AQ61</f>
        <v>1.8951358180669614E-3</v>
      </c>
      <c r="AS34" s="248">
        <v>3</v>
      </c>
      <c r="AT34" s="205">
        <f>AS34/AS61</f>
        <v>1.9071837253655435E-3</v>
      </c>
      <c r="AU34" s="248">
        <v>1</v>
      </c>
      <c r="AV34" s="205">
        <f>AU34/AU61</f>
        <v>6.6889632107023408E-4</v>
      </c>
      <c r="AW34" s="248">
        <v>1</v>
      </c>
      <c r="AX34" s="205">
        <f>AW34/AW61</f>
        <v>6.9783670621074664E-4</v>
      </c>
      <c r="AY34" s="123">
        <f t="shared" si="24"/>
        <v>2</v>
      </c>
      <c r="AZ34" s="60">
        <f t="shared" si="15"/>
        <v>1E-3</v>
      </c>
    </row>
    <row r="35" spans="1:52" s="5" customFormat="1" ht="15" customHeight="1" x14ac:dyDescent="0.2">
      <c r="A35" s="43" t="s">
        <v>43</v>
      </c>
      <c r="B35" s="44">
        <v>1</v>
      </c>
      <c r="C35" s="70">
        <f t="shared" si="0"/>
        <v>8.7642418930762491E-4</v>
      </c>
      <c r="D35" s="44">
        <v>0</v>
      </c>
      <c r="E35" s="70">
        <f t="shared" si="1"/>
        <v>0</v>
      </c>
      <c r="F35" s="46"/>
      <c r="G35" s="44">
        <v>0</v>
      </c>
      <c r="H35" s="45">
        <f t="shared" si="27"/>
        <v>0</v>
      </c>
      <c r="I35" s="44">
        <v>0</v>
      </c>
      <c r="J35" s="45">
        <f t="shared" si="28"/>
        <v>0</v>
      </c>
      <c r="K35" s="44">
        <v>0</v>
      </c>
      <c r="L35" s="45">
        <f t="shared" si="29"/>
        <v>0</v>
      </c>
      <c r="M35" s="44">
        <v>3</v>
      </c>
      <c r="N35" s="45">
        <f t="shared" si="30"/>
        <v>2.3237800154918666E-3</v>
      </c>
      <c r="O35" s="44">
        <v>4</v>
      </c>
      <c r="P35" s="70">
        <f t="shared" si="5"/>
        <v>3.0721966205837174E-3</v>
      </c>
      <c r="Q35" s="44">
        <v>1</v>
      </c>
      <c r="R35" s="70">
        <f t="shared" si="6"/>
        <v>7.4349442379182155E-4</v>
      </c>
      <c r="S35" s="44">
        <v>0</v>
      </c>
      <c r="T35" s="70">
        <f t="shared" si="7"/>
        <v>0</v>
      </c>
      <c r="U35" s="44">
        <v>0</v>
      </c>
      <c r="V35" s="70">
        <f t="shared" si="8"/>
        <v>0</v>
      </c>
      <c r="W35" s="44">
        <v>0</v>
      </c>
      <c r="X35" s="70">
        <f t="shared" si="9"/>
        <v>0</v>
      </c>
      <c r="Y35" s="59">
        <v>0</v>
      </c>
      <c r="Z35" s="70">
        <f t="shared" si="10"/>
        <v>0</v>
      </c>
      <c r="AA35" s="44">
        <v>1</v>
      </c>
      <c r="AB35" s="70">
        <f t="shared" si="11"/>
        <v>6.6357000663570006E-4</v>
      </c>
      <c r="AC35" s="159">
        <v>0</v>
      </c>
      <c r="AD35" s="108">
        <f t="shared" si="12"/>
        <v>0</v>
      </c>
      <c r="AE35" s="159">
        <v>0</v>
      </c>
      <c r="AF35" s="108">
        <f t="shared" si="13"/>
        <v>0</v>
      </c>
      <c r="AG35" s="193">
        <v>0</v>
      </c>
      <c r="AH35" s="108">
        <f t="shared" si="14"/>
        <v>0</v>
      </c>
      <c r="AI35" s="193">
        <v>0</v>
      </c>
      <c r="AJ35" s="108">
        <f t="shared" si="26"/>
        <v>0</v>
      </c>
      <c r="AK35" s="237">
        <v>0</v>
      </c>
      <c r="AL35" s="245">
        <v>0</v>
      </c>
      <c r="AM35" s="237">
        <v>0</v>
      </c>
      <c r="AN35" s="245">
        <v>0</v>
      </c>
      <c r="AO35" s="248">
        <v>0</v>
      </c>
      <c r="AP35" s="253">
        <v>0</v>
      </c>
      <c r="AQ35" s="248">
        <v>0</v>
      </c>
      <c r="AR35" s="287">
        <f>AQ35/AQ61</f>
        <v>0</v>
      </c>
      <c r="AS35" s="248">
        <v>0</v>
      </c>
      <c r="AT35" s="287">
        <f>AS35/AS61</f>
        <v>0</v>
      </c>
      <c r="AU35" s="248">
        <v>0</v>
      </c>
      <c r="AV35" s="287">
        <f>AU35/AU61</f>
        <v>0</v>
      </c>
      <c r="AW35" s="248">
        <v>0</v>
      </c>
      <c r="AX35" s="287">
        <f>AW35/AW61</f>
        <v>0</v>
      </c>
      <c r="AY35" s="123">
        <f t="shared" si="24"/>
        <v>-1</v>
      </c>
      <c r="AZ35" s="60">
        <f t="shared" si="15"/>
        <v>-8.7642418930762491E-4</v>
      </c>
    </row>
    <row r="36" spans="1:52" s="5" customFormat="1" ht="15" customHeight="1" x14ac:dyDescent="0.2">
      <c r="A36" s="43" t="s">
        <v>40</v>
      </c>
      <c r="B36" s="44">
        <v>0</v>
      </c>
      <c r="C36" s="70">
        <f t="shared" si="0"/>
        <v>0</v>
      </c>
      <c r="D36" s="44">
        <v>1</v>
      </c>
      <c r="E36" s="70">
        <f t="shared" si="1"/>
        <v>8.8888888888888893E-4</v>
      </c>
      <c r="F36" s="46"/>
      <c r="G36" s="44">
        <v>0</v>
      </c>
      <c r="H36" s="45">
        <f t="shared" si="27"/>
        <v>0</v>
      </c>
      <c r="I36" s="44">
        <v>0</v>
      </c>
      <c r="J36" s="45">
        <f t="shared" si="28"/>
        <v>0</v>
      </c>
      <c r="K36" s="44">
        <v>0</v>
      </c>
      <c r="L36" s="45">
        <f t="shared" si="29"/>
        <v>0</v>
      </c>
      <c r="M36" s="44">
        <v>1</v>
      </c>
      <c r="N36" s="45">
        <f t="shared" si="30"/>
        <v>7.7459333849728897E-4</v>
      </c>
      <c r="O36" s="44">
        <v>4</v>
      </c>
      <c r="P36" s="70">
        <f t="shared" si="5"/>
        <v>3.0721966205837174E-3</v>
      </c>
      <c r="Q36" s="44">
        <v>4</v>
      </c>
      <c r="R36" s="70">
        <f t="shared" si="6"/>
        <v>2.9739776951672862E-3</v>
      </c>
      <c r="S36" s="44">
        <v>5</v>
      </c>
      <c r="T36" s="70">
        <f t="shared" si="7"/>
        <v>3.5816618911174787E-3</v>
      </c>
      <c r="U36" s="44">
        <v>3</v>
      </c>
      <c r="V36" s="70">
        <f t="shared" si="8"/>
        <v>2.1023125437981782E-3</v>
      </c>
      <c r="W36" s="44">
        <v>1</v>
      </c>
      <c r="X36" s="70">
        <f t="shared" si="9"/>
        <v>6.9013112491373362E-4</v>
      </c>
      <c r="Y36" s="59">
        <v>1</v>
      </c>
      <c r="Z36" s="70">
        <f t="shared" si="10"/>
        <v>6.8493150684931507E-4</v>
      </c>
      <c r="AA36" s="44">
        <v>1</v>
      </c>
      <c r="AB36" s="70">
        <f t="shared" si="11"/>
        <v>6.6357000663570006E-4</v>
      </c>
      <c r="AC36" s="159">
        <v>1</v>
      </c>
      <c r="AD36" s="108">
        <f t="shared" si="12"/>
        <v>6.3131313131313137E-4</v>
      </c>
      <c r="AE36" s="159">
        <v>1</v>
      </c>
      <c r="AF36" s="108">
        <f t="shared" si="13"/>
        <v>6.5274151436031332E-4</v>
      </c>
      <c r="AG36" s="193">
        <v>3</v>
      </c>
      <c r="AH36" s="108">
        <f t="shared" si="14"/>
        <v>1.8832391713747645E-3</v>
      </c>
      <c r="AI36" s="193">
        <v>2</v>
      </c>
      <c r="AJ36" s="108">
        <f t="shared" si="26"/>
        <v>1.2353304508956147E-3</v>
      </c>
      <c r="AK36" s="237">
        <v>3</v>
      </c>
      <c r="AL36" s="245">
        <v>2E-3</v>
      </c>
      <c r="AM36" s="237">
        <v>2</v>
      </c>
      <c r="AN36" s="245">
        <v>1.77E-2</v>
      </c>
      <c r="AO36" s="248">
        <v>4</v>
      </c>
      <c r="AP36" s="253">
        <v>2E-3</v>
      </c>
      <c r="AQ36" s="248">
        <v>4</v>
      </c>
      <c r="AR36" s="287">
        <f>AQ36/AQ61</f>
        <v>2.5268477574226151E-3</v>
      </c>
      <c r="AS36" s="248">
        <v>6</v>
      </c>
      <c r="AT36" s="287">
        <f>AS36/AS61</f>
        <v>3.8143674507310869E-3</v>
      </c>
      <c r="AU36" s="248">
        <v>6</v>
      </c>
      <c r="AV36" s="287">
        <f>AU36/AU61</f>
        <v>4.0133779264214043E-3</v>
      </c>
      <c r="AW36" s="248">
        <v>2</v>
      </c>
      <c r="AX36" s="287">
        <f>AW36/AW61</f>
        <v>1.3956734124214933E-3</v>
      </c>
      <c r="AY36" s="123">
        <f t="shared" si="24"/>
        <v>4</v>
      </c>
      <c r="AZ36" s="60">
        <f t="shared" si="15"/>
        <v>2E-3</v>
      </c>
    </row>
    <row r="37" spans="1:52" s="5" customFormat="1" ht="15" customHeight="1" x14ac:dyDescent="0.2">
      <c r="A37" s="43" t="s">
        <v>30</v>
      </c>
      <c r="B37" s="44">
        <v>0</v>
      </c>
      <c r="C37" s="70">
        <f t="shared" si="0"/>
        <v>0</v>
      </c>
      <c r="D37" s="44">
        <v>2</v>
      </c>
      <c r="E37" s="70">
        <f t="shared" si="1"/>
        <v>1.7777777777777779E-3</v>
      </c>
      <c r="F37" s="46"/>
      <c r="G37" s="44">
        <v>1</v>
      </c>
      <c r="H37" s="45">
        <f t="shared" si="27"/>
        <v>8.3056478405315617E-4</v>
      </c>
      <c r="I37" s="44">
        <v>1</v>
      </c>
      <c r="J37" s="45">
        <f t="shared" si="28"/>
        <v>8.0385852090032153E-4</v>
      </c>
      <c r="K37" s="44">
        <v>1</v>
      </c>
      <c r="L37" s="45">
        <f t="shared" si="29"/>
        <v>7.8864353312302837E-4</v>
      </c>
      <c r="M37" s="44">
        <v>2</v>
      </c>
      <c r="N37" s="45">
        <f t="shared" si="30"/>
        <v>1.5491866769945779E-3</v>
      </c>
      <c r="O37" s="44">
        <v>1</v>
      </c>
      <c r="P37" s="70">
        <f t="shared" si="5"/>
        <v>7.6804915514592934E-4</v>
      </c>
      <c r="Q37" s="44">
        <v>1</v>
      </c>
      <c r="R37" s="70">
        <f t="shared" si="6"/>
        <v>7.4349442379182155E-4</v>
      </c>
      <c r="S37" s="44">
        <v>1</v>
      </c>
      <c r="T37" s="70">
        <f t="shared" si="7"/>
        <v>7.1633237822349568E-4</v>
      </c>
      <c r="U37" s="44">
        <v>0</v>
      </c>
      <c r="V37" s="70">
        <f t="shared" si="8"/>
        <v>0</v>
      </c>
      <c r="W37" s="44">
        <v>0</v>
      </c>
      <c r="X37" s="70">
        <f t="shared" si="9"/>
        <v>0</v>
      </c>
      <c r="Y37" s="59">
        <v>1</v>
      </c>
      <c r="Z37" s="70">
        <f t="shared" si="10"/>
        <v>6.8493150684931507E-4</v>
      </c>
      <c r="AA37" s="44">
        <v>1</v>
      </c>
      <c r="AB37" s="70">
        <f t="shared" si="11"/>
        <v>6.6357000663570006E-4</v>
      </c>
      <c r="AC37" s="159">
        <v>0</v>
      </c>
      <c r="AD37" s="108">
        <f t="shared" si="12"/>
        <v>0</v>
      </c>
      <c r="AE37" s="159">
        <v>1</v>
      </c>
      <c r="AF37" s="108">
        <f t="shared" si="13"/>
        <v>6.5274151436031332E-4</v>
      </c>
      <c r="AG37" s="193">
        <v>2</v>
      </c>
      <c r="AH37" s="108">
        <f t="shared" si="14"/>
        <v>1.2554927809165098E-3</v>
      </c>
      <c r="AI37" s="193">
        <v>2</v>
      </c>
      <c r="AJ37" s="108">
        <f t="shared" si="26"/>
        <v>1.2353304508956147E-3</v>
      </c>
      <c r="AK37" s="237">
        <v>1</v>
      </c>
      <c r="AL37" s="245">
        <v>1E-3</v>
      </c>
      <c r="AM37" s="237">
        <v>0</v>
      </c>
      <c r="AN37" s="245">
        <v>0</v>
      </c>
      <c r="AO37" s="248">
        <v>0</v>
      </c>
      <c r="AP37" s="253">
        <v>0</v>
      </c>
      <c r="AQ37" s="248">
        <v>0</v>
      </c>
      <c r="AR37" s="287">
        <f>AQ37/AQ61</f>
        <v>0</v>
      </c>
      <c r="AS37" s="248">
        <v>0</v>
      </c>
      <c r="AT37" s="287">
        <f>AS37/AS61</f>
        <v>0</v>
      </c>
      <c r="AU37" s="248">
        <v>0</v>
      </c>
      <c r="AV37" s="287">
        <f>AU37/AU61</f>
        <v>0</v>
      </c>
      <c r="AW37" s="248">
        <v>0</v>
      </c>
      <c r="AX37" s="287">
        <f>AW37/AW61</f>
        <v>0</v>
      </c>
      <c r="AY37" s="123">
        <f t="shared" si="24"/>
        <v>0</v>
      </c>
      <c r="AZ37" s="60">
        <f t="shared" si="15"/>
        <v>0</v>
      </c>
    </row>
    <row r="38" spans="1:52" s="5" customFormat="1" ht="15" customHeight="1" x14ac:dyDescent="0.2">
      <c r="A38" s="43" t="s">
        <v>67</v>
      </c>
      <c r="B38" s="44">
        <v>0</v>
      </c>
      <c r="C38" s="70">
        <f t="shared" si="0"/>
        <v>0</v>
      </c>
      <c r="D38" s="44">
        <v>0</v>
      </c>
      <c r="E38" s="70">
        <v>0</v>
      </c>
      <c r="F38" s="46"/>
      <c r="G38" s="44"/>
      <c r="H38" s="45"/>
      <c r="I38" s="44"/>
      <c r="J38" s="45"/>
      <c r="K38" s="44"/>
      <c r="L38" s="45"/>
      <c r="M38" s="44"/>
      <c r="N38" s="45"/>
      <c r="O38" s="44">
        <v>0</v>
      </c>
      <c r="P38" s="70">
        <f t="shared" si="5"/>
        <v>0</v>
      </c>
      <c r="Q38" s="44">
        <v>0</v>
      </c>
      <c r="R38" s="70">
        <f t="shared" si="6"/>
        <v>0</v>
      </c>
      <c r="S38" s="44">
        <v>0</v>
      </c>
      <c r="T38" s="70">
        <f t="shared" si="7"/>
        <v>0</v>
      </c>
      <c r="U38" s="44">
        <v>0</v>
      </c>
      <c r="V38" s="70">
        <f t="shared" si="8"/>
        <v>0</v>
      </c>
      <c r="W38" s="44">
        <v>0</v>
      </c>
      <c r="X38" s="70">
        <f t="shared" si="9"/>
        <v>0</v>
      </c>
      <c r="Y38" s="59">
        <v>0</v>
      </c>
      <c r="Z38" s="70">
        <f t="shared" si="10"/>
        <v>0</v>
      </c>
      <c r="AA38" s="44">
        <v>1</v>
      </c>
      <c r="AB38" s="70">
        <f t="shared" si="11"/>
        <v>6.6357000663570006E-4</v>
      </c>
      <c r="AC38" s="159">
        <v>1</v>
      </c>
      <c r="AD38" s="108">
        <f t="shared" si="12"/>
        <v>6.3131313131313137E-4</v>
      </c>
      <c r="AE38" s="159">
        <v>0</v>
      </c>
      <c r="AF38" s="108">
        <f t="shared" si="13"/>
        <v>0</v>
      </c>
      <c r="AG38" s="193">
        <v>2</v>
      </c>
      <c r="AH38" s="108">
        <f t="shared" si="14"/>
        <v>1.2554927809165098E-3</v>
      </c>
      <c r="AI38" s="193">
        <v>2</v>
      </c>
      <c r="AJ38" s="108">
        <f t="shared" si="26"/>
        <v>1.2353304508956147E-3</v>
      </c>
      <c r="AK38" s="237">
        <v>1</v>
      </c>
      <c r="AL38" s="245">
        <v>1E-3</v>
      </c>
      <c r="AM38" s="237">
        <v>0</v>
      </c>
      <c r="AN38" s="245">
        <v>0</v>
      </c>
      <c r="AO38" s="248">
        <v>0</v>
      </c>
      <c r="AP38" s="254">
        <v>0</v>
      </c>
      <c r="AQ38" s="248">
        <v>0</v>
      </c>
      <c r="AR38" s="287">
        <f>AQ38/AQ61</f>
        <v>0</v>
      </c>
      <c r="AS38" s="248">
        <v>0</v>
      </c>
      <c r="AT38" s="287">
        <f>AS38/AS61</f>
        <v>0</v>
      </c>
      <c r="AU38" s="248">
        <v>0</v>
      </c>
      <c r="AV38" s="287">
        <f>AU38/AU61</f>
        <v>0</v>
      </c>
      <c r="AW38" s="248">
        <v>0</v>
      </c>
      <c r="AX38" s="287">
        <f>AW38/AW61</f>
        <v>0</v>
      </c>
      <c r="AY38" s="123">
        <f t="shared" si="24"/>
        <v>0</v>
      </c>
      <c r="AZ38" s="60">
        <f t="shared" si="15"/>
        <v>0</v>
      </c>
    </row>
    <row r="39" spans="1:52" s="5" customFormat="1" ht="15" customHeight="1" x14ac:dyDescent="0.2">
      <c r="A39" s="43" t="s">
        <v>59</v>
      </c>
      <c r="B39" s="44">
        <v>0</v>
      </c>
      <c r="C39" s="70">
        <f t="shared" si="0"/>
        <v>0</v>
      </c>
      <c r="D39" s="44">
        <v>0</v>
      </c>
      <c r="E39" s="70">
        <f t="shared" ref="E39:E51" si="31">D39/D$61</f>
        <v>0</v>
      </c>
      <c r="F39" s="46"/>
      <c r="G39" s="44">
        <v>0</v>
      </c>
      <c r="H39" s="45">
        <f>G39/G$61</f>
        <v>0</v>
      </c>
      <c r="I39" s="44">
        <v>0</v>
      </c>
      <c r="J39" s="45">
        <f>I39/I$61</f>
        <v>0</v>
      </c>
      <c r="K39" s="44">
        <v>0</v>
      </c>
      <c r="L39" s="45">
        <f>K39/K$61</f>
        <v>0</v>
      </c>
      <c r="M39" s="44">
        <v>0</v>
      </c>
      <c r="N39" s="45">
        <f>M39/M$61</f>
        <v>0</v>
      </c>
      <c r="O39" s="44">
        <v>1</v>
      </c>
      <c r="P39" s="70">
        <f t="shared" si="5"/>
        <v>7.6804915514592934E-4</v>
      </c>
      <c r="Q39" s="44">
        <v>1</v>
      </c>
      <c r="R39" s="70">
        <f t="shared" si="6"/>
        <v>7.4349442379182155E-4</v>
      </c>
      <c r="S39" s="44">
        <v>1</v>
      </c>
      <c r="T39" s="70">
        <f t="shared" si="7"/>
        <v>7.1633237822349568E-4</v>
      </c>
      <c r="U39" s="44">
        <v>0</v>
      </c>
      <c r="V39" s="70">
        <f t="shared" si="8"/>
        <v>0</v>
      </c>
      <c r="W39" s="44">
        <v>0</v>
      </c>
      <c r="X39" s="70">
        <f t="shared" si="9"/>
        <v>0</v>
      </c>
      <c r="Y39" s="59">
        <v>1</v>
      </c>
      <c r="Z39" s="70">
        <f t="shared" si="10"/>
        <v>6.8493150684931507E-4</v>
      </c>
      <c r="AA39" s="44">
        <v>1</v>
      </c>
      <c r="AB39" s="70">
        <f t="shared" si="11"/>
        <v>6.6357000663570006E-4</v>
      </c>
      <c r="AC39" s="159">
        <v>1</v>
      </c>
      <c r="AD39" s="108">
        <f t="shared" si="12"/>
        <v>6.3131313131313137E-4</v>
      </c>
      <c r="AE39" s="159">
        <v>1</v>
      </c>
      <c r="AF39" s="108">
        <f t="shared" si="13"/>
        <v>6.5274151436031332E-4</v>
      </c>
      <c r="AG39" s="193">
        <v>0</v>
      </c>
      <c r="AH39" s="108">
        <f t="shared" si="14"/>
        <v>0</v>
      </c>
      <c r="AI39" s="193">
        <v>0</v>
      </c>
      <c r="AJ39" s="108">
        <f t="shared" si="26"/>
        <v>0</v>
      </c>
      <c r="AK39" s="237">
        <v>0</v>
      </c>
      <c r="AL39" s="245">
        <v>0</v>
      </c>
      <c r="AM39" s="237">
        <v>0</v>
      </c>
      <c r="AN39" s="245">
        <v>0</v>
      </c>
      <c r="AO39" s="248">
        <v>0</v>
      </c>
      <c r="AP39" s="253">
        <v>0</v>
      </c>
      <c r="AQ39" s="248">
        <v>0</v>
      </c>
      <c r="AR39" s="254">
        <f>AQ39/AQ61</f>
        <v>0</v>
      </c>
      <c r="AS39" s="248">
        <v>1</v>
      </c>
      <c r="AT39" s="254">
        <f>AS39/AS61</f>
        <v>6.3572790845518119E-4</v>
      </c>
      <c r="AU39" s="248">
        <v>1</v>
      </c>
      <c r="AV39" s="254">
        <f>AU39/AU61</f>
        <v>6.6889632107023408E-4</v>
      </c>
      <c r="AW39" s="248">
        <v>0</v>
      </c>
      <c r="AX39" s="254">
        <f>AW39/AW61</f>
        <v>0</v>
      </c>
      <c r="AY39" s="123">
        <f t="shared" si="24"/>
        <v>0</v>
      </c>
      <c r="AZ39" s="60">
        <f t="shared" si="15"/>
        <v>0</v>
      </c>
    </row>
    <row r="40" spans="1:52" s="5" customFormat="1" ht="15" customHeight="1" x14ac:dyDescent="0.2">
      <c r="A40" s="43" t="s">
        <v>32</v>
      </c>
      <c r="B40" s="44">
        <v>1</v>
      </c>
      <c r="C40" s="70">
        <f t="shared" si="0"/>
        <v>8.7642418930762491E-4</v>
      </c>
      <c r="D40" s="44">
        <v>0</v>
      </c>
      <c r="E40" s="70">
        <f t="shared" si="31"/>
        <v>0</v>
      </c>
      <c r="F40" s="46"/>
      <c r="G40" s="44">
        <v>0</v>
      </c>
      <c r="H40" s="45">
        <f>G40/G$61</f>
        <v>0</v>
      </c>
      <c r="I40" s="44">
        <v>1</v>
      </c>
      <c r="J40" s="45">
        <f>I40/I$61</f>
        <v>8.0385852090032153E-4</v>
      </c>
      <c r="K40" s="44">
        <v>2</v>
      </c>
      <c r="L40" s="45">
        <f>K40/K$61</f>
        <v>1.5772870662460567E-3</v>
      </c>
      <c r="M40" s="44">
        <v>2</v>
      </c>
      <c r="N40" s="45">
        <f>M40/M$61</f>
        <v>1.5491866769945779E-3</v>
      </c>
      <c r="O40" s="44">
        <v>2</v>
      </c>
      <c r="P40" s="70">
        <f t="shared" si="5"/>
        <v>1.5360983102918587E-3</v>
      </c>
      <c r="Q40" s="44">
        <v>3</v>
      </c>
      <c r="R40" s="70">
        <f t="shared" si="6"/>
        <v>2.2304832713754648E-3</v>
      </c>
      <c r="S40" s="44">
        <v>2</v>
      </c>
      <c r="T40" s="70">
        <f t="shared" si="7"/>
        <v>1.4326647564469914E-3</v>
      </c>
      <c r="U40" s="44">
        <v>1</v>
      </c>
      <c r="V40" s="70">
        <f t="shared" si="8"/>
        <v>7.0077084793272596E-4</v>
      </c>
      <c r="W40" s="44">
        <v>1</v>
      </c>
      <c r="X40" s="70">
        <f t="shared" si="9"/>
        <v>6.9013112491373362E-4</v>
      </c>
      <c r="Y40" s="59">
        <v>0</v>
      </c>
      <c r="Z40" s="70">
        <f t="shared" si="10"/>
        <v>0</v>
      </c>
      <c r="AA40" s="44">
        <v>1</v>
      </c>
      <c r="AB40" s="70">
        <f t="shared" si="11"/>
        <v>6.6357000663570006E-4</v>
      </c>
      <c r="AC40" s="159">
        <v>2</v>
      </c>
      <c r="AD40" s="108">
        <f t="shared" si="12"/>
        <v>1.2626262626262627E-3</v>
      </c>
      <c r="AE40" s="159">
        <v>2</v>
      </c>
      <c r="AF40" s="108">
        <f t="shared" si="13"/>
        <v>1.3054830287206266E-3</v>
      </c>
      <c r="AG40" s="193">
        <v>3</v>
      </c>
      <c r="AH40" s="108">
        <f t="shared" si="14"/>
        <v>1.8832391713747645E-3</v>
      </c>
      <c r="AI40" s="193">
        <v>5</v>
      </c>
      <c r="AJ40" s="108">
        <f t="shared" si="26"/>
        <v>3.0883261272390363E-3</v>
      </c>
      <c r="AK40" s="237">
        <v>5</v>
      </c>
      <c r="AL40" s="245">
        <v>3.0000000000000001E-3</v>
      </c>
      <c r="AM40" s="237">
        <v>4</v>
      </c>
      <c r="AN40" s="245">
        <v>3.5400000000000001E-2</v>
      </c>
      <c r="AO40" s="248">
        <v>4</v>
      </c>
      <c r="AP40" s="253">
        <v>2E-3</v>
      </c>
      <c r="AQ40" s="248">
        <v>3</v>
      </c>
      <c r="AR40" s="254">
        <f>AQ40/AQ61</f>
        <v>1.8951358180669614E-3</v>
      </c>
      <c r="AS40" s="248">
        <v>1</v>
      </c>
      <c r="AT40" s="254">
        <f>AS40/AS61</f>
        <v>6.3572790845518119E-4</v>
      </c>
      <c r="AU40" s="248">
        <v>2</v>
      </c>
      <c r="AV40" s="254">
        <f>AU40/AU61</f>
        <v>1.3377926421404682E-3</v>
      </c>
      <c r="AW40" s="248">
        <v>3</v>
      </c>
      <c r="AX40" s="254">
        <f>AW40/AW61</f>
        <v>2.0935101186322401E-3</v>
      </c>
      <c r="AY40" s="123">
        <f t="shared" si="24"/>
        <v>3</v>
      </c>
      <c r="AZ40" s="60">
        <f t="shared" si="15"/>
        <v>1.1235758106923751E-3</v>
      </c>
    </row>
    <row r="41" spans="1:52" s="5" customFormat="1" ht="15" customHeight="1" x14ac:dyDescent="0.2">
      <c r="A41" s="43" t="s">
        <v>33</v>
      </c>
      <c r="B41" s="44">
        <v>0</v>
      </c>
      <c r="C41" s="70">
        <f t="shared" si="0"/>
        <v>0</v>
      </c>
      <c r="D41" s="44">
        <v>0</v>
      </c>
      <c r="E41" s="70">
        <f t="shared" si="31"/>
        <v>0</v>
      </c>
      <c r="F41" s="46"/>
      <c r="G41" s="44">
        <v>1</v>
      </c>
      <c r="H41" s="45">
        <f>G41/G$61</f>
        <v>8.3056478405315617E-4</v>
      </c>
      <c r="I41" s="44">
        <v>2</v>
      </c>
      <c r="J41" s="45">
        <f>I41/I$61</f>
        <v>1.6077170418006431E-3</v>
      </c>
      <c r="K41" s="44">
        <v>1</v>
      </c>
      <c r="L41" s="45">
        <f>K41/K$61</f>
        <v>7.8864353312302837E-4</v>
      </c>
      <c r="M41" s="44">
        <v>2</v>
      </c>
      <c r="N41" s="45">
        <f>M41/M$61</f>
        <v>1.5491866769945779E-3</v>
      </c>
      <c r="O41" s="44">
        <v>1</v>
      </c>
      <c r="P41" s="70">
        <f t="shared" si="5"/>
        <v>7.6804915514592934E-4</v>
      </c>
      <c r="Q41" s="44">
        <v>0</v>
      </c>
      <c r="R41" s="70">
        <f t="shared" si="6"/>
        <v>0</v>
      </c>
      <c r="S41" s="44">
        <v>0</v>
      </c>
      <c r="T41" s="70">
        <f t="shared" si="7"/>
        <v>0</v>
      </c>
      <c r="U41" s="44">
        <v>0</v>
      </c>
      <c r="V41" s="70">
        <f t="shared" si="8"/>
        <v>0</v>
      </c>
      <c r="W41" s="44">
        <v>0</v>
      </c>
      <c r="X41" s="70">
        <f t="shared" si="9"/>
        <v>0</v>
      </c>
      <c r="Y41" s="59">
        <v>1</v>
      </c>
      <c r="Z41" s="70">
        <f t="shared" si="10"/>
        <v>6.8493150684931507E-4</v>
      </c>
      <c r="AA41" s="44">
        <v>1</v>
      </c>
      <c r="AB41" s="70">
        <f t="shared" si="11"/>
        <v>6.6357000663570006E-4</v>
      </c>
      <c r="AC41" s="159">
        <v>2</v>
      </c>
      <c r="AD41" s="108">
        <f t="shared" si="12"/>
        <v>1.2626262626262627E-3</v>
      </c>
      <c r="AE41" s="159">
        <v>4</v>
      </c>
      <c r="AF41" s="108">
        <f t="shared" si="13"/>
        <v>2.6109660574412533E-3</v>
      </c>
      <c r="AG41" s="193">
        <v>3</v>
      </c>
      <c r="AH41" s="108">
        <f t="shared" si="14"/>
        <v>1.8832391713747645E-3</v>
      </c>
      <c r="AI41" s="193">
        <v>1</v>
      </c>
      <c r="AJ41" s="108">
        <f t="shared" si="26"/>
        <v>6.1766522544780733E-4</v>
      </c>
      <c r="AK41" s="237">
        <v>1</v>
      </c>
      <c r="AL41" s="245">
        <v>1E-3</v>
      </c>
      <c r="AM41" s="237">
        <v>2</v>
      </c>
      <c r="AN41" s="245">
        <v>1.77E-2</v>
      </c>
      <c r="AO41" s="248">
        <v>4</v>
      </c>
      <c r="AP41" s="253">
        <v>2E-3</v>
      </c>
      <c r="AQ41" s="248">
        <v>2</v>
      </c>
      <c r="AR41" s="205">
        <f>AQ41/AQ61</f>
        <v>1.2634238787113076E-3</v>
      </c>
      <c r="AS41" s="248">
        <v>2</v>
      </c>
      <c r="AT41" s="205">
        <f>AS41/AS61</f>
        <v>1.2714558169103624E-3</v>
      </c>
      <c r="AU41" s="248">
        <v>0</v>
      </c>
      <c r="AV41" s="205">
        <f>AU41/AU61</f>
        <v>0</v>
      </c>
      <c r="AW41" s="248">
        <v>0</v>
      </c>
      <c r="AX41" s="205">
        <f>AW41/AW61</f>
        <v>0</v>
      </c>
      <c r="AY41" s="123">
        <f t="shared" si="24"/>
        <v>4</v>
      </c>
      <c r="AZ41" s="60">
        <f t="shared" si="15"/>
        <v>2E-3</v>
      </c>
    </row>
    <row r="42" spans="1:52" s="5" customFormat="1" ht="15" customHeight="1" x14ac:dyDescent="0.2">
      <c r="A42" s="43" t="s">
        <v>34</v>
      </c>
      <c r="B42" s="44">
        <v>0</v>
      </c>
      <c r="C42" s="70">
        <f t="shared" si="0"/>
        <v>0</v>
      </c>
      <c r="D42" s="44">
        <v>0</v>
      </c>
      <c r="E42" s="70">
        <f t="shared" si="31"/>
        <v>0</v>
      </c>
      <c r="F42" s="46"/>
      <c r="G42" s="44">
        <v>2</v>
      </c>
      <c r="H42" s="45">
        <f>G42/G$61</f>
        <v>1.6611295681063123E-3</v>
      </c>
      <c r="I42" s="44">
        <v>1</v>
      </c>
      <c r="J42" s="45">
        <f>I42/I$61</f>
        <v>8.0385852090032153E-4</v>
      </c>
      <c r="K42" s="44">
        <v>2</v>
      </c>
      <c r="L42" s="45">
        <f>K42/K$61</f>
        <v>1.5772870662460567E-3</v>
      </c>
      <c r="M42" s="44">
        <v>0</v>
      </c>
      <c r="N42" s="45">
        <f>M42/M$61</f>
        <v>0</v>
      </c>
      <c r="O42" s="44">
        <v>1</v>
      </c>
      <c r="P42" s="70">
        <f t="shared" si="5"/>
        <v>7.6804915514592934E-4</v>
      </c>
      <c r="Q42" s="44">
        <v>3</v>
      </c>
      <c r="R42" s="70">
        <f t="shared" si="6"/>
        <v>2.2304832713754648E-3</v>
      </c>
      <c r="S42" s="44">
        <v>1</v>
      </c>
      <c r="T42" s="70">
        <f t="shared" si="7"/>
        <v>7.1633237822349568E-4</v>
      </c>
      <c r="U42" s="44">
        <v>0</v>
      </c>
      <c r="V42" s="70">
        <f t="shared" si="8"/>
        <v>0</v>
      </c>
      <c r="W42" s="44">
        <v>3</v>
      </c>
      <c r="X42" s="70">
        <f t="shared" si="9"/>
        <v>2.070393374741201E-3</v>
      </c>
      <c r="Y42" s="59">
        <v>0</v>
      </c>
      <c r="Z42" s="70">
        <f t="shared" si="10"/>
        <v>0</v>
      </c>
      <c r="AA42" s="44">
        <v>1</v>
      </c>
      <c r="AB42" s="70">
        <f t="shared" si="11"/>
        <v>6.6357000663570006E-4</v>
      </c>
      <c r="AC42" s="159">
        <v>3</v>
      </c>
      <c r="AD42" s="108">
        <f t="shared" si="12"/>
        <v>1.893939393939394E-3</v>
      </c>
      <c r="AE42" s="159">
        <v>4</v>
      </c>
      <c r="AF42" s="108">
        <f t="shared" si="13"/>
        <v>2.6109660574412533E-3</v>
      </c>
      <c r="AG42" s="193">
        <v>8</v>
      </c>
      <c r="AH42" s="108">
        <f t="shared" si="14"/>
        <v>5.0219711236660393E-3</v>
      </c>
      <c r="AI42" s="193">
        <v>7</v>
      </c>
      <c r="AJ42" s="108">
        <f t="shared" si="26"/>
        <v>4.3236565781346508E-3</v>
      </c>
      <c r="AK42" s="237">
        <v>0</v>
      </c>
      <c r="AL42" s="245">
        <v>0</v>
      </c>
      <c r="AM42" s="237">
        <v>8</v>
      </c>
      <c r="AN42" s="245">
        <v>7.0800000000000002E-2</v>
      </c>
      <c r="AO42" s="248">
        <v>2</v>
      </c>
      <c r="AP42" s="253">
        <v>1E-3</v>
      </c>
      <c r="AQ42" s="248">
        <v>2</v>
      </c>
      <c r="AR42" s="287">
        <f>AQ42/AQ61</f>
        <v>1.2634238787113076E-3</v>
      </c>
      <c r="AS42" s="248">
        <v>2</v>
      </c>
      <c r="AT42" s="287">
        <f>AS42/AS61</f>
        <v>1.2714558169103624E-3</v>
      </c>
      <c r="AU42" s="248">
        <v>1</v>
      </c>
      <c r="AV42" s="287">
        <f>AU42/AU61</f>
        <v>6.6889632107023408E-4</v>
      </c>
      <c r="AW42" s="248">
        <v>0</v>
      </c>
      <c r="AX42" s="287">
        <f>AW42/AW61</f>
        <v>0</v>
      </c>
      <c r="AY42" s="123">
        <f t="shared" si="24"/>
        <v>2</v>
      </c>
      <c r="AZ42" s="60">
        <f t="shared" si="15"/>
        <v>1E-3</v>
      </c>
    </row>
    <row r="43" spans="1:52" s="5" customFormat="1" ht="12" customHeight="1" x14ac:dyDescent="0.2">
      <c r="A43" s="58" t="s">
        <v>65</v>
      </c>
      <c r="B43" s="59">
        <v>0</v>
      </c>
      <c r="C43" s="69">
        <f t="shared" si="0"/>
        <v>0</v>
      </c>
      <c r="D43" s="59">
        <v>0</v>
      </c>
      <c r="E43" s="69">
        <f t="shared" si="31"/>
        <v>0</v>
      </c>
      <c r="F43" s="46"/>
      <c r="G43" s="44"/>
      <c r="H43" s="45"/>
      <c r="I43" s="44"/>
      <c r="J43" s="45"/>
      <c r="K43" s="44"/>
      <c r="L43" s="45"/>
      <c r="M43" s="44"/>
      <c r="N43" s="45"/>
      <c r="O43" s="44">
        <v>0</v>
      </c>
      <c r="P43" s="70">
        <f t="shared" si="5"/>
        <v>0</v>
      </c>
      <c r="Q43" s="44">
        <v>0</v>
      </c>
      <c r="R43" s="70">
        <f t="shared" si="6"/>
        <v>0</v>
      </c>
      <c r="S43" s="44">
        <v>0</v>
      </c>
      <c r="T43" s="70">
        <f t="shared" si="7"/>
        <v>0</v>
      </c>
      <c r="U43" s="44">
        <v>1</v>
      </c>
      <c r="V43" s="70">
        <f t="shared" si="8"/>
        <v>7.0077084793272596E-4</v>
      </c>
      <c r="W43" s="44">
        <v>0</v>
      </c>
      <c r="X43" s="70">
        <f t="shared" si="9"/>
        <v>0</v>
      </c>
      <c r="Y43" s="59">
        <v>0</v>
      </c>
      <c r="Z43" s="70">
        <f t="shared" si="10"/>
        <v>0</v>
      </c>
      <c r="AA43" s="44">
        <v>0</v>
      </c>
      <c r="AB43" s="70">
        <f t="shared" si="11"/>
        <v>0</v>
      </c>
      <c r="AC43" s="159">
        <v>0</v>
      </c>
      <c r="AD43" s="108">
        <f t="shared" si="12"/>
        <v>0</v>
      </c>
      <c r="AE43" s="159">
        <v>0</v>
      </c>
      <c r="AF43" s="108">
        <f t="shared" si="13"/>
        <v>0</v>
      </c>
      <c r="AG43" s="193">
        <v>1</v>
      </c>
      <c r="AH43" s="108">
        <f t="shared" si="14"/>
        <v>6.2774639045825491E-4</v>
      </c>
      <c r="AI43" s="193">
        <v>1</v>
      </c>
      <c r="AJ43" s="108">
        <f t="shared" si="26"/>
        <v>6.1766522544780733E-4</v>
      </c>
      <c r="AK43" s="237">
        <v>1</v>
      </c>
      <c r="AL43" s="245">
        <v>1E-3</v>
      </c>
      <c r="AM43" s="237">
        <v>2</v>
      </c>
      <c r="AN43" s="245">
        <v>1.77E-2</v>
      </c>
      <c r="AO43" s="248">
        <v>1</v>
      </c>
      <c r="AP43" s="253">
        <v>1E-3</v>
      </c>
      <c r="AQ43" s="248">
        <v>1</v>
      </c>
      <c r="AR43" s="287">
        <f>AQ43/AQ61</f>
        <v>6.3171193935565378E-4</v>
      </c>
      <c r="AS43" s="248">
        <v>0</v>
      </c>
      <c r="AT43" s="287">
        <f>AS43/AS61</f>
        <v>0</v>
      </c>
      <c r="AU43" s="248">
        <v>0</v>
      </c>
      <c r="AV43" s="287">
        <f>AU43/AU61</f>
        <v>0</v>
      </c>
      <c r="AW43" s="248">
        <v>0</v>
      </c>
      <c r="AX43" s="287">
        <f>AW43/AW61</f>
        <v>0</v>
      </c>
      <c r="AY43" s="123">
        <f t="shared" si="24"/>
        <v>1</v>
      </c>
      <c r="AZ43" s="60">
        <f t="shared" si="15"/>
        <v>1E-3</v>
      </c>
    </row>
    <row r="44" spans="1:52" s="5" customFormat="1" ht="16.5" customHeight="1" x14ac:dyDescent="0.2">
      <c r="A44" s="43" t="s">
        <v>19</v>
      </c>
      <c r="B44" s="44">
        <v>0</v>
      </c>
      <c r="C44" s="70">
        <f t="shared" si="0"/>
        <v>0</v>
      </c>
      <c r="D44" s="44">
        <v>0</v>
      </c>
      <c r="E44" s="70">
        <f t="shared" si="31"/>
        <v>0</v>
      </c>
      <c r="F44" s="46"/>
      <c r="G44" s="44">
        <v>0</v>
      </c>
      <c r="H44" s="45">
        <f t="shared" ref="H44:H51" si="32">G44/G$61</f>
        <v>0</v>
      </c>
      <c r="I44" s="44">
        <v>1</v>
      </c>
      <c r="J44" s="45">
        <f t="shared" ref="J44:J51" si="33">I44/I$61</f>
        <v>8.0385852090032153E-4</v>
      </c>
      <c r="K44" s="44">
        <v>1</v>
      </c>
      <c r="L44" s="45">
        <f t="shared" ref="L44:L51" si="34">K44/K$61</f>
        <v>7.8864353312302837E-4</v>
      </c>
      <c r="M44" s="44">
        <v>1</v>
      </c>
      <c r="N44" s="45">
        <f t="shared" ref="N44:N51" si="35">M44/M$61</f>
        <v>7.7459333849728897E-4</v>
      </c>
      <c r="O44" s="44">
        <v>1</v>
      </c>
      <c r="P44" s="70">
        <f t="shared" si="5"/>
        <v>7.6804915514592934E-4</v>
      </c>
      <c r="Q44" s="44">
        <v>0</v>
      </c>
      <c r="R44" s="70">
        <f t="shared" si="6"/>
        <v>0</v>
      </c>
      <c r="S44" s="44">
        <v>0</v>
      </c>
      <c r="T44" s="70">
        <f t="shared" si="7"/>
        <v>0</v>
      </c>
      <c r="U44" s="44">
        <v>0</v>
      </c>
      <c r="V44" s="70">
        <f t="shared" si="8"/>
        <v>0</v>
      </c>
      <c r="W44" s="44">
        <v>0</v>
      </c>
      <c r="X44" s="70">
        <f t="shared" si="9"/>
        <v>0</v>
      </c>
      <c r="Y44" s="59">
        <v>0</v>
      </c>
      <c r="Z44" s="70">
        <f t="shared" si="10"/>
        <v>0</v>
      </c>
      <c r="AA44" s="44">
        <v>0</v>
      </c>
      <c r="AB44" s="70">
        <f t="shared" si="11"/>
        <v>0</v>
      </c>
      <c r="AC44" s="159">
        <v>0</v>
      </c>
      <c r="AD44" s="108">
        <f t="shared" si="12"/>
        <v>0</v>
      </c>
      <c r="AE44" s="159">
        <v>0</v>
      </c>
      <c r="AF44" s="108">
        <f t="shared" si="13"/>
        <v>0</v>
      </c>
      <c r="AG44" s="193">
        <v>0</v>
      </c>
      <c r="AH44" s="108">
        <f t="shared" si="14"/>
        <v>0</v>
      </c>
      <c r="AI44" s="193">
        <v>0</v>
      </c>
      <c r="AJ44" s="108">
        <f t="shared" si="26"/>
        <v>0</v>
      </c>
      <c r="AK44" s="237">
        <v>0</v>
      </c>
      <c r="AL44" s="245">
        <v>0</v>
      </c>
      <c r="AM44" s="237">
        <v>0</v>
      </c>
      <c r="AN44" s="245">
        <v>0</v>
      </c>
      <c r="AO44" s="248">
        <v>0</v>
      </c>
      <c r="AP44" s="253">
        <v>0</v>
      </c>
      <c r="AQ44" s="248">
        <v>0</v>
      </c>
      <c r="AR44" s="287">
        <f>AQ44/AQ61</f>
        <v>0</v>
      </c>
      <c r="AS44" s="248">
        <v>0</v>
      </c>
      <c r="AT44" s="287">
        <f>AS44/AS61</f>
        <v>0</v>
      </c>
      <c r="AU44" s="248">
        <v>0</v>
      </c>
      <c r="AV44" s="287">
        <f>AU44/AU61</f>
        <v>0</v>
      </c>
      <c r="AW44" s="248">
        <v>0</v>
      </c>
      <c r="AX44" s="287">
        <f>AW44/AW61</f>
        <v>0</v>
      </c>
      <c r="AY44" s="123">
        <f t="shared" si="24"/>
        <v>0</v>
      </c>
      <c r="AZ44" s="60">
        <f t="shared" si="15"/>
        <v>0</v>
      </c>
    </row>
    <row r="45" spans="1:52" s="5" customFormat="1" ht="12" customHeight="1" x14ac:dyDescent="0.2">
      <c r="A45" s="43" t="s">
        <v>39</v>
      </c>
      <c r="B45" s="44">
        <v>2</v>
      </c>
      <c r="C45" s="70">
        <f t="shared" si="0"/>
        <v>1.7528483786152498E-3</v>
      </c>
      <c r="D45" s="44">
        <v>1</v>
      </c>
      <c r="E45" s="70">
        <f t="shared" si="31"/>
        <v>8.8888888888888893E-4</v>
      </c>
      <c r="F45" s="46"/>
      <c r="G45" s="44">
        <v>0</v>
      </c>
      <c r="H45" s="45">
        <f t="shared" si="32"/>
        <v>0</v>
      </c>
      <c r="I45" s="44">
        <v>0</v>
      </c>
      <c r="J45" s="45">
        <f t="shared" si="33"/>
        <v>0</v>
      </c>
      <c r="K45" s="44">
        <v>0</v>
      </c>
      <c r="L45" s="45">
        <f t="shared" si="34"/>
        <v>0</v>
      </c>
      <c r="M45" s="44">
        <v>0</v>
      </c>
      <c r="N45" s="45">
        <f t="shared" si="35"/>
        <v>0</v>
      </c>
      <c r="O45" s="44">
        <v>0</v>
      </c>
      <c r="P45" s="70">
        <f t="shared" si="5"/>
        <v>0</v>
      </c>
      <c r="Q45" s="44">
        <v>1</v>
      </c>
      <c r="R45" s="70">
        <f t="shared" si="6"/>
        <v>7.4349442379182155E-4</v>
      </c>
      <c r="S45" s="44">
        <v>1</v>
      </c>
      <c r="T45" s="70">
        <f t="shared" si="7"/>
        <v>7.1633237822349568E-4</v>
      </c>
      <c r="U45" s="44">
        <v>1</v>
      </c>
      <c r="V45" s="70">
        <f t="shared" si="8"/>
        <v>7.0077084793272596E-4</v>
      </c>
      <c r="W45" s="44">
        <v>2</v>
      </c>
      <c r="X45" s="70">
        <f t="shared" si="9"/>
        <v>1.3802622498274672E-3</v>
      </c>
      <c r="Y45" s="59">
        <v>0</v>
      </c>
      <c r="Z45" s="70">
        <f t="shared" si="10"/>
        <v>0</v>
      </c>
      <c r="AA45" s="44">
        <v>0</v>
      </c>
      <c r="AB45" s="70">
        <f t="shared" si="11"/>
        <v>0</v>
      </c>
      <c r="AC45" s="159">
        <v>2</v>
      </c>
      <c r="AD45" s="108">
        <f t="shared" si="12"/>
        <v>1.2626262626262627E-3</v>
      </c>
      <c r="AE45" s="159">
        <v>3</v>
      </c>
      <c r="AF45" s="108">
        <f t="shared" si="13"/>
        <v>1.9582245430809398E-3</v>
      </c>
      <c r="AG45" s="193">
        <v>3</v>
      </c>
      <c r="AH45" s="108">
        <f t="shared" si="14"/>
        <v>1.8832391713747645E-3</v>
      </c>
      <c r="AI45" s="193">
        <v>4</v>
      </c>
      <c r="AJ45" s="108">
        <f t="shared" si="26"/>
        <v>2.4706609017912293E-3</v>
      </c>
      <c r="AK45" s="237">
        <v>0</v>
      </c>
      <c r="AL45" s="245">
        <v>0</v>
      </c>
      <c r="AM45" s="237">
        <v>0</v>
      </c>
      <c r="AN45" s="245">
        <v>0</v>
      </c>
      <c r="AO45" s="248">
        <v>1</v>
      </c>
      <c r="AP45" s="253">
        <v>1E-3</v>
      </c>
      <c r="AQ45" s="248">
        <v>0</v>
      </c>
      <c r="AR45" s="287">
        <f>AQ45/AQ61</f>
        <v>0</v>
      </c>
      <c r="AS45" s="248">
        <v>3</v>
      </c>
      <c r="AT45" s="287">
        <f>AS45/AS61</f>
        <v>1.9071837253655435E-3</v>
      </c>
      <c r="AU45" s="248">
        <v>2</v>
      </c>
      <c r="AV45" s="287">
        <f>AU45/AU61</f>
        <v>1.3377926421404682E-3</v>
      </c>
      <c r="AW45" s="248">
        <v>2</v>
      </c>
      <c r="AX45" s="287">
        <f>AW45/AW61</f>
        <v>1.3956734124214933E-3</v>
      </c>
      <c r="AY45" s="123">
        <f t="shared" si="24"/>
        <v>-1</v>
      </c>
      <c r="AZ45" s="60">
        <f t="shared" si="15"/>
        <v>-7.528483786152498E-4</v>
      </c>
    </row>
    <row r="46" spans="1:52" s="5" customFormat="1" ht="16.5" customHeight="1" x14ac:dyDescent="0.2">
      <c r="A46" s="43" t="s">
        <v>47</v>
      </c>
      <c r="B46" s="44">
        <v>0</v>
      </c>
      <c r="C46" s="70">
        <f t="shared" si="0"/>
        <v>0</v>
      </c>
      <c r="D46" s="44">
        <v>0</v>
      </c>
      <c r="E46" s="70">
        <f t="shared" si="31"/>
        <v>0</v>
      </c>
      <c r="F46" s="46"/>
      <c r="G46" s="44">
        <v>1</v>
      </c>
      <c r="H46" s="45">
        <f t="shared" si="32"/>
        <v>8.3056478405315617E-4</v>
      </c>
      <c r="I46" s="44">
        <v>0</v>
      </c>
      <c r="J46" s="45">
        <f t="shared" si="33"/>
        <v>0</v>
      </c>
      <c r="K46" s="44">
        <v>1</v>
      </c>
      <c r="L46" s="45">
        <f t="shared" si="34"/>
        <v>7.8864353312302837E-4</v>
      </c>
      <c r="M46" s="44">
        <v>1</v>
      </c>
      <c r="N46" s="45">
        <f t="shared" si="35"/>
        <v>7.7459333849728897E-4</v>
      </c>
      <c r="O46" s="44">
        <v>1</v>
      </c>
      <c r="P46" s="70">
        <f t="shared" si="5"/>
        <v>7.6804915514592934E-4</v>
      </c>
      <c r="Q46" s="44">
        <v>2</v>
      </c>
      <c r="R46" s="70">
        <f t="shared" si="6"/>
        <v>1.4869888475836431E-3</v>
      </c>
      <c r="S46" s="44">
        <v>0</v>
      </c>
      <c r="T46" s="70">
        <f t="shared" si="7"/>
        <v>0</v>
      </c>
      <c r="U46" s="44">
        <v>0</v>
      </c>
      <c r="V46" s="70">
        <f t="shared" si="8"/>
        <v>0</v>
      </c>
      <c r="W46" s="44">
        <v>0</v>
      </c>
      <c r="X46" s="70">
        <f t="shared" si="9"/>
        <v>0</v>
      </c>
      <c r="Y46" s="59">
        <v>0</v>
      </c>
      <c r="Z46" s="70">
        <f t="shared" si="10"/>
        <v>0</v>
      </c>
      <c r="AA46" s="44">
        <v>0</v>
      </c>
      <c r="AB46" s="70">
        <f t="shared" si="11"/>
        <v>0</v>
      </c>
      <c r="AC46" s="159">
        <v>1</v>
      </c>
      <c r="AD46" s="108">
        <f t="shared" si="12"/>
        <v>6.3131313131313137E-4</v>
      </c>
      <c r="AE46" s="159">
        <v>1</v>
      </c>
      <c r="AF46" s="108">
        <f t="shared" si="13"/>
        <v>6.5274151436031332E-4</v>
      </c>
      <c r="AG46" s="193">
        <v>2</v>
      </c>
      <c r="AH46" s="108">
        <f t="shared" si="14"/>
        <v>1.2554927809165098E-3</v>
      </c>
      <c r="AI46" s="193">
        <v>1</v>
      </c>
      <c r="AJ46" s="108">
        <f t="shared" si="26"/>
        <v>6.1766522544780733E-4</v>
      </c>
      <c r="AK46" s="237">
        <v>0</v>
      </c>
      <c r="AL46" s="245">
        <v>0</v>
      </c>
      <c r="AM46" s="237">
        <v>0</v>
      </c>
      <c r="AN46" s="245">
        <v>0</v>
      </c>
      <c r="AO46" s="248">
        <v>0</v>
      </c>
      <c r="AP46" s="253">
        <v>0</v>
      </c>
      <c r="AQ46" s="248">
        <v>0</v>
      </c>
      <c r="AR46" s="254">
        <f>AQ46/AQ61</f>
        <v>0</v>
      </c>
      <c r="AS46" s="248">
        <v>0</v>
      </c>
      <c r="AT46" s="254">
        <f>AS46/AS61</f>
        <v>0</v>
      </c>
      <c r="AU46" s="248">
        <v>0</v>
      </c>
      <c r="AV46" s="254">
        <f>AU46/AU61</f>
        <v>0</v>
      </c>
      <c r="AW46" s="248">
        <v>0</v>
      </c>
      <c r="AX46" s="254">
        <f>AW46/AW61</f>
        <v>0</v>
      </c>
      <c r="AY46" s="123">
        <f t="shared" si="24"/>
        <v>0</v>
      </c>
      <c r="AZ46" s="60">
        <f t="shared" si="15"/>
        <v>0</v>
      </c>
    </row>
    <row r="47" spans="1:52" s="5" customFormat="1" ht="15" customHeight="1" x14ac:dyDescent="0.2">
      <c r="A47" s="43" t="s">
        <v>41</v>
      </c>
      <c r="B47" s="44">
        <v>2</v>
      </c>
      <c r="C47" s="70">
        <f t="shared" si="0"/>
        <v>1.7528483786152498E-3</v>
      </c>
      <c r="D47" s="44">
        <v>0</v>
      </c>
      <c r="E47" s="70">
        <f t="shared" si="31"/>
        <v>0</v>
      </c>
      <c r="F47" s="46"/>
      <c r="G47" s="44">
        <v>1</v>
      </c>
      <c r="H47" s="45">
        <f t="shared" si="32"/>
        <v>8.3056478405315617E-4</v>
      </c>
      <c r="I47" s="44">
        <v>0</v>
      </c>
      <c r="J47" s="45">
        <f t="shared" si="33"/>
        <v>0</v>
      </c>
      <c r="K47" s="44">
        <v>1</v>
      </c>
      <c r="L47" s="45">
        <f t="shared" si="34"/>
        <v>7.8864353312302837E-4</v>
      </c>
      <c r="M47" s="44">
        <v>0</v>
      </c>
      <c r="N47" s="45">
        <f t="shared" si="35"/>
        <v>0</v>
      </c>
      <c r="O47" s="44">
        <v>0</v>
      </c>
      <c r="P47" s="70">
        <f t="shared" si="5"/>
        <v>0</v>
      </c>
      <c r="Q47" s="44">
        <v>0</v>
      </c>
      <c r="R47" s="70">
        <f t="shared" si="6"/>
        <v>0</v>
      </c>
      <c r="S47" s="44">
        <v>0</v>
      </c>
      <c r="T47" s="70">
        <f t="shared" si="7"/>
        <v>0</v>
      </c>
      <c r="U47" s="44">
        <v>0</v>
      </c>
      <c r="V47" s="70">
        <f t="shared" si="8"/>
        <v>0</v>
      </c>
      <c r="W47" s="44">
        <v>0</v>
      </c>
      <c r="X47" s="70">
        <f t="shared" si="9"/>
        <v>0</v>
      </c>
      <c r="Y47" s="59">
        <v>0</v>
      </c>
      <c r="Z47" s="70">
        <f t="shared" si="10"/>
        <v>0</v>
      </c>
      <c r="AA47" s="44">
        <v>0</v>
      </c>
      <c r="AB47" s="70">
        <f t="shared" si="11"/>
        <v>0</v>
      </c>
      <c r="AC47" s="159">
        <v>0</v>
      </c>
      <c r="AD47" s="108">
        <f t="shared" si="12"/>
        <v>0</v>
      </c>
      <c r="AE47" s="159">
        <v>0</v>
      </c>
      <c r="AF47" s="108">
        <f t="shared" si="13"/>
        <v>0</v>
      </c>
      <c r="AG47" s="193">
        <v>0</v>
      </c>
      <c r="AH47" s="108">
        <f t="shared" si="14"/>
        <v>0</v>
      </c>
      <c r="AI47" s="193">
        <v>0</v>
      </c>
      <c r="AJ47" s="108">
        <f t="shared" si="26"/>
        <v>0</v>
      </c>
      <c r="AK47" s="238">
        <v>0</v>
      </c>
      <c r="AL47" s="245">
        <v>0</v>
      </c>
      <c r="AM47" s="237">
        <v>1</v>
      </c>
      <c r="AN47" s="245">
        <v>8.8000000000000005E-3</v>
      </c>
      <c r="AO47" s="248">
        <v>1</v>
      </c>
      <c r="AP47" s="253">
        <v>1E-3</v>
      </c>
      <c r="AQ47" s="248">
        <v>1</v>
      </c>
      <c r="AR47" s="205">
        <f>AQ47/AQ61</f>
        <v>6.3171193935565378E-4</v>
      </c>
      <c r="AS47" s="248">
        <v>0</v>
      </c>
      <c r="AT47" s="205">
        <f>AS47/AS61</f>
        <v>0</v>
      </c>
      <c r="AU47" s="248">
        <v>1</v>
      </c>
      <c r="AV47" s="205">
        <f>AU47/AU61</f>
        <v>6.6889632107023408E-4</v>
      </c>
      <c r="AW47" s="248">
        <v>2</v>
      </c>
      <c r="AX47" s="205">
        <f>AW47/AW61</f>
        <v>1.3956734124214933E-3</v>
      </c>
      <c r="AY47" s="123">
        <f t="shared" si="24"/>
        <v>-1</v>
      </c>
      <c r="AZ47" s="60">
        <f t="shared" si="15"/>
        <v>-7.528483786152498E-4</v>
      </c>
    </row>
    <row r="48" spans="1:52" s="5" customFormat="1" ht="12" customHeight="1" x14ac:dyDescent="0.2">
      <c r="A48" s="43" t="s">
        <v>24</v>
      </c>
      <c r="B48" s="44">
        <v>0</v>
      </c>
      <c r="C48" s="70">
        <f t="shared" si="0"/>
        <v>0</v>
      </c>
      <c r="D48" s="44">
        <v>0</v>
      </c>
      <c r="E48" s="70">
        <f t="shared" si="31"/>
        <v>0</v>
      </c>
      <c r="F48" s="46"/>
      <c r="G48" s="44">
        <v>1</v>
      </c>
      <c r="H48" s="45">
        <f t="shared" si="32"/>
        <v>8.3056478405315617E-4</v>
      </c>
      <c r="I48" s="44">
        <v>2</v>
      </c>
      <c r="J48" s="45">
        <f t="shared" si="33"/>
        <v>1.6077170418006431E-3</v>
      </c>
      <c r="K48" s="44">
        <v>2</v>
      </c>
      <c r="L48" s="45">
        <f t="shared" si="34"/>
        <v>1.5772870662460567E-3</v>
      </c>
      <c r="M48" s="44">
        <v>3</v>
      </c>
      <c r="N48" s="45">
        <f t="shared" si="35"/>
        <v>2.3237800154918666E-3</v>
      </c>
      <c r="O48" s="44">
        <v>1</v>
      </c>
      <c r="P48" s="70">
        <f t="shared" si="5"/>
        <v>7.6804915514592934E-4</v>
      </c>
      <c r="Q48" s="44">
        <v>1</v>
      </c>
      <c r="R48" s="70">
        <f t="shared" si="6"/>
        <v>7.4349442379182155E-4</v>
      </c>
      <c r="S48" s="44">
        <v>1</v>
      </c>
      <c r="T48" s="70">
        <f t="shared" si="7"/>
        <v>7.1633237822349568E-4</v>
      </c>
      <c r="U48" s="44">
        <v>1</v>
      </c>
      <c r="V48" s="70">
        <f t="shared" si="8"/>
        <v>7.0077084793272596E-4</v>
      </c>
      <c r="W48" s="44">
        <v>0</v>
      </c>
      <c r="X48" s="70">
        <f t="shared" si="9"/>
        <v>0</v>
      </c>
      <c r="Y48" s="59">
        <v>0</v>
      </c>
      <c r="Z48" s="70">
        <f t="shared" si="10"/>
        <v>0</v>
      </c>
      <c r="AA48" s="44">
        <v>1</v>
      </c>
      <c r="AB48" s="70">
        <f t="shared" si="11"/>
        <v>6.6357000663570006E-4</v>
      </c>
      <c r="AC48" s="159">
        <v>0</v>
      </c>
      <c r="AD48" s="108">
        <f t="shared" si="12"/>
        <v>0</v>
      </c>
      <c r="AE48" s="159">
        <v>1</v>
      </c>
      <c r="AF48" s="108">
        <f t="shared" si="13"/>
        <v>6.5274151436031332E-4</v>
      </c>
      <c r="AG48" s="193">
        <v>1</v>
      </c>
      <c r="AH48" s="108">
        <f t="shared" si="14"/>
        <v>6.2774639045825491E-4</v>
      </c>
      <c r="AI48" s="193">
        <v>3</v>
      </c>
      <c r="AJ48" s="108">
        <f t="shared" si="26"/>
        <v>1.8529956763434219E-3</v>
      </c>
      <c r="AK48" s="237">
        <v>0</v>
      </c>
      <c r="AL48" s="245">
        <v>0</v>
      </c>
      <c r="AM48" s="237">
        <v>2</v>
      </c>
      <c r="AN48" s="245">
        <v>1.77E-2</v>
      </c>
      <c r="AO48" s="248">
        <v>3</v>
      </c>
      <c r="AP48" s="253">
        <v>2E-3</v>
      </c>
      <c r="AQ48" s="248">
        <v>1</v>
      </c>
      <c r="AR48" s="287">
        <f>AQ48/AQ61</f>
        <v>6.3171193935565378E-4</v>
      </c>
      <c r="AS48" s="248">
        <v>2</v>
      </c>
      <c r="AT48" s="287">
        <f>AS48/AS61</f>
        <v>1.2714558169103624E-3</v>
      </c>
      <c r="AU48" s="248">
        <v>2</v>
      </c>
      <c r="AV48" s="287">
        <f>AU48/AU61</f>
        <v>1.3377926421404682E-3</v>
      </c>
      <c r="AW48" s="248">
        <v>2</v>
      </c>
      <c r="AX48" s="287">
        <f>AW48/AW61</f>
        <v>1.3956734124214933E-3</v>
      </c>
      <c r="AY48" s="123">
        <f t="shared" si="24"/>
        <v>3</v>
      </c>
      <c r="AZ48" s="60">
        <f t="shared" si="15"/>
        <v>2E-3</v>
      </c>
    </row>
    <row r="49" spans="1:52" s="5" customFormat="1" ht="15.75" customHeight="1" x14ac:dyDescent="0.2">
      <c r="A49" s="43" t="s">
        <v>55</v>
      </c>
      <c r="B49" s="44">
        <v>0</v>
      </c>
      <c r="C49" s="70">
        <f t="shared" si="0"/>
        <v>0</v>
      </c>
      <c r="D49" s="44">
        <v>0</v>
      </c>
      <c r="E49" s="70">
        <f t="shared" si="31"/>
        <v>0</v>
      </c>
      <c r="F49" s="46"/>
      <c r="G49" s="44">
        <v>0</v>
      </c>
      <c r="H49" s="45">
        <f t="shared" si="32"/>
        <v>0</v>
      </c>
      <c r="I49" s="44">
        <v>0</v>
      </c>
      <c r="J49" s="45">
        <f t="shared" si="33"/>
        <v>0</v>
      </c>
      <c r="K49" s="44">
        <v>0</v>
      </c>
      <c r="L49" s="45">
        <f t="shared" si="34"/>
        <v>0</v>
      </c>
      <c r="M49" s="44">
        <v>1</v>
      </c>
      <c r="N49" s="45">
        <f t="shared" si="35"/>
        <v>7.7459333849728897E-4</v>
      </c>
      <c r="O49" s="44">
        <v>1</v>
      </c>
      <c r="P49" s="70">
        <f t="shared" si="5"/>
        <v>7.6804915514592934E-4</v>
      </c>
      <c r="Q49" s="44">
        <v>1</v>
      </c>
      <c r="R49" s="70">
        <f t="shared" si="6"/>
        <v>7.4349442379182155E-4</v>
      </c>
      <c r="S49" s="44">
        <v>1</v>
      </c>
      <c r="T49" s="70">
        <f t="shared" si="7"/>
        <v>7.1633237822349568E-4</v>
      </c>
      <c r="U49" s="44">
        <v>0</v>
      </c>
      <c r="V49" s="70">
        <f t="shared" si="8"/>
        <v>0</v>
      </c>
      <c r="W49" s="44">
        <v>0</v>
      </c>
      <c r="X49" s="70">
        <f t="shared" si="9"/>
        <v>0</v>
      </c>
      <c r="Y49" s="59">
        <v>0</v>
      </c>
      <c r="Z49" s="70">
        <f t="shared" si="10"/>
        <v>0</v>
      </c>
      <c r="AA49" s="44">
        <v>0</v>
      </c>
      <c r="AB49" s="70">
        <f t="shared" si="11"/>
        <v>0</v>
      </c>
      <c r="AC49" s="159">
        <v>0</v>
      </c>
      <c r="AD49" s="108">
        <f t="shared" si="12"/>
        <v>0</v>
      </c>
      <c r="AE49" s="159">
        <v>0</v>
      </c>
      <c r="AF49" s="108">
        <f t="shared" si="13"/>
        <v>0</v>
      </c>
      <c r="AG49" s="193">
        <v>0</v>
      </c>
      <c r="AH49" s="108">
        <f t="shared" si="14"/>
        <v>0</v>
      </c>
      <c r="AI49" s="193">
        <v>0</v>
      </c>
      <c r="AJ49" s="108">
        <f t="shared" si="26"/>
        <v>0</v>
      </c>
      <c r="AK49" s="237">
        <v>0</v>
      </c>
      <c r="AL49" s="245">
        <v>0</v>
      </c>
      <c r="AM49" s="237">
        <v>0</v>
      </c>
      <c r="AN49" s="245">
        <v>0</v>
      </c>
      <c r="AO49" s="248">
        <v>0</v>
      </c>
      <c r="AP49" s="253">
        <v>0</v>
      </c>
      <c r="AQ49" s="248">
        <v>0</v>
      </c>
      <c r="AR49" s="287">
        <f>AQ49/AQ61</f>
        <v>0</v>
      </c>
      <c r="AS49" s="248">
        <v>0</v>
      </c>
      <c r="AT49" s="287">
        <f>AS49/AS61</f>
        <v>0</v>
      </c>
      <c r="AU49" s="248">
        <v>0</v>
      </c>
      <c r="AV49" s="287">
        <f>AU49/AU61</f>
        <v>0</v>
      </c>
      <c r="AW49" s="248">
        <v>0</v>
      </c>
      <c r="AX49" s="287">
        <f>AW49/AW61</f>
        <v>0</v>
      </c>
      <c r="AY49" s="123">
        <f t="shared" si="24"/>
        <v>0</v>
      </c>
      <c r="AZ49" s="60">
        <f t="shared" si="15"/>
        <v>0</v>
      </c>
    </row>
    <row r="50" spans="1:52" s="5" customFormat="1" ht="15" customHeight="1" x14ac:dyDescent="0.2">
      <c r="A50" s="43" t="s">
        <v>26</v>
      </c>
      <c r="B50" s="44">
        <v>0</v>
      </c>
      <c r="C50" s="70">
        <f t="shared" si="0"/>
        <v>0</v>
      </c>
      <c r="D50" s="44">
        <v>0</v>
      </c>
      <c r="E50" s="70">
        <f t="shared" si="31"/>
        <v>0</v>
      </c>
      <c r="F50" s="46"/>
      <c r="G50" s="44">
        <v>1</v>
      </c>
      <c r="H50" s="45">
        <f t="shared" si="32"/>
        <v>8.3056478405315617E-4</v>
      </c>
      <c r="I50" s="44">
        <v>1</v>
      </c>
      <c r="J50" s="45">
        <f t="shared" si="33"/>
        <v>8.0385852090032153E-4</v>
      </c>
      <c r="K50" s="44">
        <v>0</v>
      </c>
      <c r="L50" s="45">
        <f t="shared" si="34"/>
        <v>0</v>
      </c>
      <c r="M50" s="44">
        <v>1</v>
      </c>
      <c r="N50" s="45">
        <f t="shared" si="35"/>
        <v>7.7459333849728897E-4</v>
      </c>
      <c r="O50" s="44">
        <v>1</v>
      </c>
      <c r="P50" s="70">
        <f t="shared" si="5"/>
        <v>7.6804915514592934E-4</v>
      </c>
      <c r="Q50" s="44">
        <v>1</v>
      </c>
      <c r="R50" s="70">
        <f t="shared" si="6"/>
        <v>7.4349442379182155E-4</v>
      </c>
      <c r="S50" s="44">
        <v>1</v>
      </c>
      <c r="T50" s="70">
        <f t="shared" si="7"/>
        <v>7.1633237822349568E-4</v>
      </c>
      <c r="U50" s="44">
        <v>1</v>
      </c>
      <c r="V50" s="70">
        <f t="shared" si="8"/>
        <v>7.0077084793272596E-4</v>
      </c>
      <c r="W50" s="44">
        <v>1</v>
      </c>
      <c r="X50" s="70">
        <f t="shared" si="9"/>
        <v>6.9013112491373362E-4</v>
      </c>
      <c r="Y50" s="59">
        <v>0</v>
      </c>
      <c r="Z50" s="70">
        <f t="shared" si="10"/>
        <v>0</v>
      </c>
      <c r="AA50" s="44">
        <v>0</v>
      </c>
      <c r="AB50" s="70">
        <f t="shared" si="11"/>
        <v>0</v>
      </c>
      <c r="AC50" s="159">
        <v>0</v>
      </c>
      <c r="AD50" s="108">
        <f t="shared" si="12"/>
        <v>0</v>
      </c>
      <c r="AE50" s="159">
        <v>0</v>
      </c>
      <c r="AF50" s="108">
        <f t="shared" si="13"/>
        <v>0</v>
      </c>
      <c r="AG50" s="193">
        <v>0</v>
      </c>
      <c r="AH50" s="108">
        <f t="shared" si="14"/>
        <v>0</v>
      </c>
      <c r="AI50" s="193">
        <v>0</v>
      </c>
      <c r="AJ50" s="108">
        <f t="shared" si="26"/>
        <v>0</v>
      </c>
      <c r="AK50" s="237">
        <v>0</v>
      </c>
      <c r="AL50" s="245">
        <v>0</v>
      </c>
      <c r="AM50" s="237">
        <v>0</v>
      </c>
      <c r="AN50" s="245">
        <v>0</v>
      </c>
      <c r="AO50" s="248">
        <v>0</v>
      </c>
      <c r="AP50" s="253">
        <v>0</v>
      </c>
      <c r="AQ50" s="248">
        <v>0</v>
      </c>
      <c r="AR50" s="254">
        <f>AQ50/AQ61</f>
        <v>0</v>
      </c>
      <c r="AS50" s="248">
        <v>1</v>
      </c>
      <c r="AT50" s="254">
        <f>AS50/AS61</f>
        <v>6.3572790845518119E-4</v>
      </c>
      <c r="AU50" s="248">
        <v>2</v>
      </c>
      <c r="AV50" s="254">
        <f>AU50/AU61</f>
        <v>1.3377926421404682E-3</v>
      </c>
      <c r="AW50" s="248">
        <v>1</v>
      </c>
      <c r="AX50" s="254">
        <f>AW50/AW61</f>
        <v>6.9783670621074664E-4</v>
      </c>
      <c r="AY50" s="123">
        <f t="shared" si="24"/>
        <v>0</v>
      </c>
      <c r="AZ50" s="60">
        <f t="shared" si="15"/>
        <v>0</v>
      </c>
    </row>
    <row r="51" spans="1:52" s="5" customFormat="1" ht="12" customHeight="1" x14ac:dyDescent="0.2">
      <c r="A51" s="43" t="s">
        <v>56</v>
      </c>
      <c r="B51" s="44">
        <v>0</v>
      </c>
      <c r="C51" s="70">
        <f t="shared" si="0"/>
        <v>0</v>
      </c>
      <c r="D51" s="44">
        <v>0</v>
      </c>
      <c r="E51" s="70">
        <f t="shared" si="31"/>
        <v>0</v>
      </c>
      <c r="F51" s="46"/>
      <c r="G51" s="44">
        <v>0</v>
      </c>
      <c r="H51" s="45">
        <f t="shared" si="32"/>
        <v>0</v>
      </c>
      <c r="I51" s="44">
        <v>0</v>
      </c>
      <c r="J51" s="45">
        <f t="shared" si="33"/>
        <v>0</v>
      </c>
      <c r="K51" s="44">
        <v>0</v>
      </c>
      <c r="L51" s="45">
        <f t="shared" si="34"/>
        <v>0</v>
      </c>
      <c r="M51" s="44">
        <v>1</v>
      </c>
      <c r="N51" s="45">
        <f t="shared" si="35"/>
        <v>7.7459333849728897E-4</v>
      </c>
      <c r="O51" s="44">
        <v>0</v>
      </c>
      <c r="P51" s="70">
        <f t="shared" si="5"/>
        <v>0</v>
      </c>
      <c r="Q51" s="44">
        <v>0</v>
      </c>
      <c r="R51" s="70">
        <f t="shared" si="6"/>
        <v>0</v>
      </c>
      <c r="S51" s="44">
        <v>0</v>
      </c>
      <c r="T51" s="70">
        <f t="shared" si="7"/>
        <v>0</v>
      </c>
      <c r="U51" s="44">
        <v>0</v>
      </c>
      <c r="V51" s="70">
        <f t="shared" si="8"/>
        <v>0</v>
      </c>
      <c r="W51" s="44">
        <v>0</v>
      </c>
      <c r="X51" s="70">
        <f t="shared" si="9"/>
        <v>0</v>
      </c>
      <c r="Y51" s="59">
        <v>0</v>
      </c>
      <c r="Z51" s="70">
        <f t="shared" si="10"/>
        <v>0</v>
      </c>
      <c r="AA51" s="44">
        <v>0</v>
      </c>
      <c r="AB51" s="70">
        <f t="shared" si="11"/>
        <v>0</v>
      </c>
      <c r="AC51" s="159">
        <v>0</v>
      </c>
      <c r="AD51" s="108">
        <f t="shared" si="12"/>
        <v>0</v>
      </c>
      <c r="AE51" s="159">
        <v>0</v>
      </c>
      <c r="AF51" s="108">
        <f t="shared" si="13"/>
        <v>0</v>
      </c>
      <c r="AG51" s="193">
        <v>0</v>
      </c>
      <c r="AH51" s="108">
        <f t="shared" si="14"/>
        <v>0</v>
      </c>
      <c r="AI51" s="193">
        <v>1</v>
      </c>
      <c r="AJ51" s="108">
        <f t="shared" si="26"/>
        <v>6.1766522544780733E-4</v>
      </c>
      <c r="AK51" s="237">
        <v>1</v>
      </c>
      <c r="AL51" s="245">
        <v>1E-3</v>
      </c>
      <c r="AM51" s="237">
        <v>1</v>
      </c>
      <c r="AN51" s="245">
        <v>8.8000000000000005E-3</v>
      </c>
      <c r="AO51" s="248">
        <v>3</v>
      </c>
      <c r="AP51" s="253">
        <v>2E-3</v>
      </c>
      <c r="AQ51" s="248">
        <v>3</v>
      </c>
      <c r="AR51" s="205">
        <f>AQ51/AQ61</f>
        <v>1.8951358180669614E-3</v>
      </c>
      <c r="AS51" s="248">
        <v>3</v>
      </c>
      <c r="AT51" s="205">
        <f>AS51/AS61</f>
        <v>1.9071837253655435E-3</v>
      </c>
      <c r="AU51" s="248">
        <v>4</v>
      </c>
      <c r="AV51" s="205">
        <f>AU51/AU61</f>
        <v>2.6755852842809363E-3</v>
      </c>
      <c r="AW51" s="248">
        <v>1</v>
      </c>
      <c r="AX51" s="205">
        <f>AW51/AW61</f>
        <v>6.9783670621074664E-4</v>
      </c>
      <c r="AY51" s="123">
        <f t="shared" si="24"/>
        <v>3</v>
      </c>
      <c r="AZ51" s="60">
        <f t="shared" si="15"/>
        <v>2E-3</v>
      </c>
    </row>
    <row r="52" spans="1:52" s="5" customFormat="1" ht="16.5" customHeight="1" x14ac:dyDescent="0.2">
      <c r="A52" s="283" t="s">
        <v>101</v>
      </c>
      <c r="B52" s="44"/>
      <c r="C52" s="70"/>
      <c r="D52" s="44"/>
      <c r="E52" s="70"/>
      <c r="F52" s="46"/>
      <c r="G52" s="44"/>
      <c r="H52" s="45"/>
      <c r="I52" s="44"/>
      <c r="J52" s="45"/>
      <c r="K52" s="44"/>
      <c r="L52" s="45"/>
      <c r="M52" s="44"/>
      <c r="N52" s="45"/>
      <c r="O52" s="44"/>
      <c r="P52" s="70"/>
      <c r="Q52" s="44"/>
      <c r="R52" s="70"/>
      <c r="S52" s="44"/>
      <c r="T52" s="70"/>
      <c r="U52" s="44"/>
      <c r="V52" s="70"/>
      <c r="W52" s="44"/>
      <c r="X52" s="70"/>
      <c r="Y52" s="44"/>
      <c r="Z52" s="70"/>
      <c r="AA52" s="44"/>
      <c r="AB52" s="70"/>
      <c r="AC52" s="159"/>
      <c r="AD52" s="89"/>
      <c r="AE52" s="159"/>
      <c r="AF52" s="89"/>
      <c r="AG52" s="284"/>
      <c r="AH52" s="89"/>
      <c r="AI52" s="284"/>
      <c r="AJ52" s="89"/>
      <c r="AK52" s="238"/>
      <c r="AL52" s="244"/>
      <c r="AM52" s="238"/>
      <c r="AN52" s="244"/>
      <c r="AO52" s="247"/>
      <c r="AP52" s="254"/>
      <c r="AQ52" s="247">
        <v>1</v>
      </c>
      <c r="AR52" s="287">
        <f>AQ52/AQ61</f>
        <v>6.3171193935565378E-4</v>
      </c>
      <c r="AS52" s="247">
        <v>1</v>
      </c>
      <c r="AT52" s="287">
        <f>AS52/AS61</f>
        <v>6.3572790845518119E-4</v>
      </c>
      <c r="AU52" s="247">
        <v>0</v>
      </c>
      <c r="AV52" s="287">
        <f>AU52/AU61</f>
        <v>0</v>
      </c>
      <c r="AW52" s="247">
        <v>0</v>
      </c>
      <c r="AX52" s="287">
        <f>AW52/AW61</f>
        <v>0</v>
      </c>
      <c r="AY52" s="285"/>
      <c r="AZ52" s="60"/>
    </row>
    <row r="53" spans="1:52" s="5" customFormat="1" ht="16.5" customHeight="1" x14ac:dyDescent="0.2">
      <c r="A53" s="63" t="s">
        <v>102</v>
      </c>
      <c r="B53" s="44"/>
      <c r="C53" s="70"/>
      <c r="D53" s="44"/>
      <c r="E53" s="70"/>
      <c r="F53" s="46"/>
      <c r="G53" s="44"/>
      <c r="H53" s="45"/>
      <c r="I53" s="44"/>
      <c r="J53" s="45"/>
      <c r="K53" s="44"/>
      <c r="L53" s="45"/>
      <c r="M53" s="44"/>
      <c r="N53" s="45"/>
      <c r="O53" s="44"/>
      <c r="P53" s="70"/>
      <c r="Q53" s="44"/>
      <c r="R53" s="70"/>
      <c r="S53" s="44"/>
      <c r="T53" s="70"/>
      <c r="U53" s="44"/>
      <c r="V53" s="70"/>
      <c r="W53" s="44"/>
      <c r="X53" s="70"/>
      <c r="Y53" s="44"/>
      <c r="Z53" s="70"/>
      <c r="AA53" s="44"/>
      <c r="AB53" s="70"/>
      <c r="AC53" s="159"/>
      <c r="AD53" s="89"/>
      <c r="AE53" s="159"/>
      <c r="AF53" s="89"/>
      <c r="AG53" s="284"/>
      <c r="AH53" s="89"/>
      <c r="AI53" s="284"/>
      <c r="AJ53" s="89"/>
      <c r="AK53" s="238"/>
      <c r="AL53" s="244"/>
      <c r="AM53" s="238"/>
      <c r="AN53" s="244"/>
      <c r="AO53" s="247"/>
      <c r="AP53" s="254"/>
      <c r="AQ53" s="247">
        <v>1</v>
      </c>
      <c r="AR53" s="287">
        <f>AQ53/AQ61</f>
        <v>6.3171193935565378E-4</v>
      </c>
      <c r="AS53" s="247">
        <v>0</v>
      </c>
      <c r="AT53" s="287">
        <f>AS53/AS61</f>
        <v>0</v>
      </c>
      <c r="AU53" s="247">
        <v>0</v>
      </c>
      <c r="AV53" s="287">
        <f>AU53/AU61</f>
        <v>0</v>
      </c>
      <c r="AW53" s="247">
        <v>0</v>
      </c>
      <c r="AX53" s="287">
        <f>AW53/AW61</f>
        <v>0</v>
      </c>
      <c r="AY53" s="286"/>
      <c r="AZ53" s="60"/>
    </row>
    <row r="54" spans="1:52" s="5" customFormat="1" ht="16.5" customHeight="1" x14ac:dyDescent="0.2">
      <c r="A54" s="63" t="s">
        <v>103</v>
      </c>
      <c r="B54" s="44"/>
      <c r="C54" s="70"/>
      <c r="D54" s="44"/>
      <c r="E54" s="70"/>
      <c r="F54" s="46"/>
      <c r="G54" s="44"/>
      <c r="H54" s="45"/>
      <c r="I54" s="44"/>
      <c r="J54" s="45"/>
      <c r="K54" s="44"/>
      <c r="L54" s="45"/>
      <c r="M54" s="44"/>
      <c r="N54" s="45"/>
      <c r="O54" s="44"/>
      <c r="P54" s="70"/>
      <c r="Q54" s="44"/>
      <c r="R54" s="70"/>
      <c r="S54" s="44"/>
      <c r="T54" s="70"/>
      <c r="U54" s="44"/>
      <c r="V54" s="70"/>
      <c r="W54" s="44"/>
      <c r="X54" s="70"/>
      <c r="Y54" s="44"/>
      <c r="Z54" s="70"/>
      <c r="AA54" s="44"/>
      <c r="AB54" s="70"/>
      <c r="AC54" s="159"/>
      <c r="AD54" s="89"/>
      <c r="AE54" s="159"/>
      <c r="AF54" s="89"/>
      <c r="AG54" s="284"/>
      <c r="AH54" s="89"/>
      <c r="AI54" s="284"/>
      <c r="AJ54" s="89"/>
      <c r="AK54" s="238"/>
      <c r="AL54" s="244"/>
      <c r="AM54" s="238"/>
      <c r="AN54" s="244"/>
      <c r="AO54" s="247"/>
      <c r="AP54" s="254"/>
      <c r="AQ54" s="247">
        <v>1</v>
      </c>
      <c r="AR54" s="254">
        <f>AQ54/AQ61</f>
        <v>6.3171193935565378E-4</v>
      </c>
      <c r="AS54" s="247">
        <v>0</v>
      </c>
      <c r="AT54" s="254">
        <f>AS54/AS61</f>
        <v>0</v>
      </c>
      <c r="AU54" s="247">
        <v>0</v>
      </c>
      <c r="AV54" s="254">
        <f>AU54/AU61</f>
        <v>0</v>
      </c>
      <c r="AW54" s="247">
        <v>0</v>
      </c>
      <c r="AX54" s="254">
        <f>AW54/AW61</f>
        <v>0</v>
      </c>
      <c r="AY54" s="123"/>
      <c r="AZ54" s="60"/>
    </row>
    <row r="55" spans="1:52" s="5" customFormat="1" ht="16.5" customHeight="1" x14ac:dyDescent="0.2">
      <c r="A55" s="293" t="s">
        <v>106</v>
      </c>
      <c r="B55" s="78"/>
      <c r="C55" s="257"/>
      <c r="D55" s="78"/>
      <c r="E55" s="257"/>
      <c r="F55" s="33"/>
      <c r="G55" s="78"/>
      <c r="H55" s="179"/>
      <c r="I55" s="78"/>
      <c r="J55" s="179"/>
      <c r="K55" s="78"/>
      <c r="L55" s="179"/>
      <c r="M55" s="78"/>
      <c r="N55" s="179"/>
      <c r="O55" s="78"/>
      <c r="P55" s="257"/>
      <c r="Q55" s="78"/>
      <c r="R55" s="257"/>
      <c r="S55" s="78"/>
      <c r="T55" s="257"/>
      <c r="U55" s="78"/>
      <c r="V55" s="257"/>
      <c r="W55" s="78"/>
      <c r="X55" s="257"/>
      <c r="Y55" s="78"/>
      <c r="Z55" s="257"/>
      <c r="AA55" s="78"/>
      <c r="AB55" s="257"/>
      <c r="AC55" s="160"/>
      <c r="AD55" s="90"/>
      <c r="AE55" s="160"/>
      <c r="AF55" s="90"/>
      <c r="AG55" s="194"/>
      <c r="AH55" s="108"/>
      <c r="AI55" s="194"/>
      <c r="AJ55" s="90"/>
      <c r="AK55" s="258"/>
      <c r="AL55" s="294"/>
      <c r="AM55" s="258"/>
      <c r="AN55" s="244"/>
      <c r="AO55" s="295"/>
      <c r="AP55" s="205"/>
      <c r="AQ55" s="295"/>
      <c r="AR55" s="253"/>
      <c r="AS55" s="295">
        <v>1</v>
      </c>
      <c r="AT55" s="253"/>
      <c r="AU55" s="298">
        <v>0</v>
      </c>
      <c r="AV55" s="254">
        <f>AU55/AU61</f>
        <v>0</v>
      </c>
      <c r="AW55" s="298">
        <v>0</v>
      </c>
      <c r="AX55" s="254">
        <f>AW55/AW61</f>
        <v>0</v>
      </c>
      <c r="AY55" s="123"/>
      <c r="AZ55" s="60"/>
    </row>
    <row r="56" spans="1:52" s="5" customFormat="1" ht="16.5" customHeight="1" x14ac:dyDescent="0.2">
      <c r="A56" s="293" t="s">
        <v>105</v>
      </c>
      <c r="B56" s="78"/>
      <c r="C56" s="257"/>
      <c r="D56" s="78"/>
      <c r="E56" s="257"/>
      <c r="F56" s="33"/>
      <c r="G56" s="78"/>
      <c r="H56" s="179"/>
      <c r="I56" s="78"/>
      <c r="J56" s="179"/>
      <c r="K56" s="78"/>
      <c r="L56" s="179"/>
      <c r="M56" s="78"/>
      <c r="N56" s="179"/>
      <c r="O56" s="78"/>
      <c r="P56" s="257"/>
      <c r="Q56" s="78"/>
      <c r="R56" s="257"/>
      <c r="S56" s="78"/>
      <c r="T56" s="257"/>
      <c r="U56" s="78"/>
      <c r="V56" s="257"/>
      <c r="W56" s="78"/>
      <c r="X56" s="257"/>
      <c r="Y56" s="78"/>
      <c r="Z56" s="257"/>
      <c r="AA56" s="78"/>
      <c r="AB56" s="257"/>
      <c r="AC56" s="160"/>
      <c r="AD56" s="90"/>
      <c r="AE56" s="160"/>
      <c r="AF56" s="90"/>
      <c r="AG56" s="194"/>
      <c r="AH56" s="108"/>
      <c r="AI56" s="194"/>
      <c r="AJ56" s="90"/>
      <c r="AK56" s="258"/>
      <c r="AL56" s="294"/>
      <c r="AM56" s="238"/>
      <c r="AN56" s="244"/>
      <c r="AO56" s="298"/>
      <c r="AP56" s="254"/>
      <c r="AQ56" s="298"/>
      <c r="AR56" s="253"/>
      <c r="AS56" s="299">
        <v>2</v>
      </c>
      <c r="AT56" s="253"/>
      <c r="AU56" s="298">
        <v>1</v>
      </c>
      <c r="AV56" s="254">
        <f>AU56/AU61</f>
        <v>6.6889632107023408E-4</v>
      </c>
      <c r="AW56" s="298">
        <v>0</v>
      </c>
      <c r="AX56" s="254">
        <f>AW56/AW61</f>
        <v>0</v>
      </c>
      <c r="AY56" s="123"/>
      <c r="AZ56" s="60"/>
    </row>
    <row r="57" spans="1:52" s="5" customFormat="1" ht="15.75" customHeight="1" thickBot="1" x14ac:dyDescent="0.25">
      <c r="A57" s="26" t="s">
        <v>48</v>
      </c>
      <c r="B57" s="31">
        <v>0</v>
      </c>
      <c r="C57" s="71">
        <f>B57/B$61</f>
        <v>0</v>
      </c>
      <c r="D57" s="31">
        <v>0</v>
      </c>
      <c r="E57" s="71">
        <f>D57/D$61</f>
        <v>0</v>
      </c>
      <c r="F57" s="33"/>
      <c r="G57" s="31">
        <v>0</v>
      </c>
      <c r="H57" s="32">
        <f>G57/G$61</f>
        <v>0</v>
      </c>
      <c r="I57" s="31">
        <v>0</v>
      </c>
      <c r="J57" s="32">
        <f>I57/I$61</f>
        <v>0</v>
      </c>
      <c r="K57" s="31">
        <v>1</v>
      </c>
      <c r="L57" s="32">
        <f>K57/K$61</f>
        <v>7.8864353312302837E-4</v>
      </c>
      <c r="M57" s="31">
        <v>3</v>
      </c>
      <c r="N57" s="32">
        <f>M57/M$61</f>
        <v>2.3237800154918666E-3</v>
      </c>
      <c r="O57" s="31">
        <v>1</v>
      </c>
      <c r="P57" s="71">
        <f>O57/O$61</f>
        <v>7.6804915514592934E-4</v>
      </c>
      <c r="Q57" s="31">
        <v>2</v>
      </c>
      <c r="R57" s="71">
        <f>Q57/Q$61</f>
        <v>1.4869888475836431E-3</v>
      </c>
      <c r="S57" s="31">
        <v>1</v>
      </c>
      <c r="T57" s="71">
        <f>S57/S$61</f>
        <v>7.1633237822349568E-4</v>
      </c>
      <c r="U57" s="260">
        <v>0</v>
      </c>
      <c r="V57" s="71">
        <f>U57/U$61</f>
        <v>0</v>
      </c>
      <c r="W57" s="31">
        <v>0</v>
      </c>
      <c r="X57" s="257">
        <f>W57/W$61</f>
        <v>0</v>
      </c>
      <c r="Y57" s="78">
        <v>0</v>
      </c>
      <c r="Z57" s="257">
        <f>Y57/Y$61</f>
        <v>0</v>
      </c>
      <c r="AA57" s="31">
        <v>0</v>
      </c>
      <c r="AB57" s="257">
        <f>AA57/AA$61</f>
        <v>0</v>
      </c>
      <c r="AC57" s="160">
        <v>0</v>
      </c>
      <c r="AD57" s="90">
        <f>AC57/AC$61</f>
        <v>0</v>
      </c>
      <c r="AE57" s="160">
        <v>0</v>
      </c>
      <c r="AF57" s="90">
        <f>AE57/AE$61</f>
        <v>0</v>
      </c>
      <c r="AG57" s="194">
        <v>0</v>
      </c>
      <c r="AH57" s="108">
        <f>AG57/AG$61</f>
        <v>0</v>
      </c>
      <c r="AI57" s="194">
        <v>0</v>
      </c>
      <c r="AJ57" s="90">
        <f>AI57/AI$61</f>
        <v>0</v>
      </c>
      <c r="AK57" s="258">
        <v>0</v>
      </c>
      <c r="AL57" s="106">
        <v>0</v>
      </c>
      <c r="AM57" s="246">
        <v>0</v>
      </c>
      <c r="AN57" s="106">
        <v>0</v>
      </c>
      <c r="AO57" s="249">
        <v>0</v>
      </c>
      <c r="AP57" s="255">
        <v>0</v>
      </c>
      <c r="AQ57" s="249">
        <v>0</v>
      </c>
      <c r="AR57" s="253">
        <f>AQ57/AQ61</f>
        <v>0</v>
      </c>
      <c r="AS57" s="275">
        <v>0</v>
      </c>
      <c r="AT57" s="253">
        <f>AS57/AS61</f>
        <v>0</v>
      </c>
      <c r="AU57" s="249">
        <v>0</v>
      </c>
      <c r="AV57" s="253">
        <f>AU57/AU61</f>
        <v>0</v>
      </c>
      <c r="AW57" s="249">
        <v>0</v>
      </c>
      <c r="AX57" s="253">
        <f>AW57/AW61</f>
        <v>0</v>
      </c>
      <c r="AY57" s="123">
        <f t="shared" si="24"/>
        <v>0</v>
      </c>
      <c r="AZ57" s="60">
        <f t="shared" si="15"/>
        <v>0</v>
      </c>
    </row>
    <row r="58" spans="1:52" s="5" customFormat="1" ht="15.75" customHeight="1" thickTop="1" thickBot="1" x14ac:dyDescent="0.25">
      <c r="A58" s="263" t="s">
        <v>99</v>
      </c>
      <c r="B58" s="78"/>
      <c r="C58" s="257"/>
      <c r="D58" s="78"/>
      <c r="E58" s="257"/>
      <c r="F58" s="33"/>
      <c r="G58" s="31"/>
      <c r="H58" s="32"/>
      <c r="I58" s="31"/>
      <c r="J58" s="32"/>
      <c r="K58" s="31"/>
      <c r="L58" s="32"/>
      <c r="M58" s="31"/>
      <c r="N58" s="32"/>
      <c r="O58" s="31"/>
      <c r="P58" s="71"/>
      <c r="Q58" s="31"/>
      <c r="R58" s="71"/>
      <c r="S58" s="31"/>
      <c r="T58" s="71"/>
      <c r="U58" s="31"/>
      <c r="V58" s="71"/>
      <c r="W58" s="31"/>
      <c r="X58" s="257"/>
      <c r="Y58" s="78"/>
      <c r="Z58" s="257"/>
      <c r="AA58" s="31"/>
      <c r="AB58" s="257"/>
      <c r="AC58" s="160"/>
      <c r="AD58" s="90"/>
      <c r="AE58" s="160"/>
      <c r="AF58" s="90"/>
      <c r="AG58" s="194"/>
      <c r="AH58" s="90"/>
      <c r="AI58" s="265"/>
      <c r="AJ58" s="261"/>
      <c r="AK58" s="262"/>
      <c r="AL58" s="199"/>
      <c r="AM58" s="258"/>
      <c r="AN58" s="240"/>
      <c r="AO58" s="274"/>
      <c r="AP58" s="227"/>
      <c r="AQ58" s="274">
        <v>1</v>
      </c>
      <c r="AR58" s="259">
        <f>AQ58/AQ61</f>
        <v>6.3171193935565378E-4</v>
      </c>
      <c r="AS58" s="274">
        <v>1</v>
      </c>
      <c r="AT58" s="259">
        <f>AS58/AS61</f>
        <v>6.3572790845518119E-4</v>
      </c>
      <c r="AU58" s="274">
        <v>1</v>
      </c>
      <c r="AV58" s="259">
        <f>AU58/AU61</f>
        <v>6.6889632107023408E-4</v>
      </c>
      <c r="AW58" s="274">
        <v>1</v>
      </c>
      <c r="AX58" s="259">
        <f>AW58/AW61</f>
        <v>6.9783670621074664E-4</v>
      </c>
      <c r="AY58" s="269"/>
      <c r="AZ58" s="179"/>
    </row>
    <row r="59" spans="1:52" s="5" customFormat="1" ht="15.75" hidden="1" customHeight="1" thickTop="1" thickBot="1" x14ac:dyDescent="0.25">
      <c r="A59" s="26" t="s">
        <v>100</v>
      </c>
      <c r="B59" s="264"/>
      <c r="C59" s="72"/>
      <c r="D59" s="55"/>
      <c r="E59" s="72"/>
      <c r="F59" s="33"/>
      <c r="G59" s="31"/>
      <c r="H59" s="32"/>
      <c r="I59" s="31"/>
      <c r="J59" s="32"/>
      <c r="K59" s="31"/>
      <c r="L59" s="32"/>
      <c r="M59" s="31"/>
      <c r="N59" s="32"/>
      <c r="O59" s="31"/>
      <c r="P59" s="71"/>
      <c r="Q59" s="31"/>
      <c r="R59" s="71"/>
      <c r="S59" s="31"/>
      <c r="T59" s="71"/>
      <c r="U59" s="31"/>
      <c r="V59" s="71"/>
      <c r="W59" s="31"/>
      <c r="X59" s="257"/>
      <c r="Y59" s="78"/>
      <c r="Z59" s="257"/>
      <c r="AA59" s="31"/>
      <c r="AB59" s="257"/>
      <c r="AC59" s="160"/>
      <c r="AD59" s="90"/>
      <c r="AE59" s="160"/>
      <c r="AF59" s="90"/>
      <c r="AG59" s="194"/>
      <c r="AH59" s="90"/>
      <c r="AI59" s="194"/>
      <c r="AJ59" s="266"/>
      <c r="AK59" s="267"/>
      <c r="AL59" s="266"/>
      <c r="AM59" s="267"/>
      <c r="AN59" s="266"/>
      <c r="AO59" s="249"/>
      <c r="AP59" s="268"/>
      <c r="AQ59" s="275">
        <v>0</v>
      </c>
      <c r="AR59" s="268">
        <f>AQ59/AQ61</f>
        <v>0</v>
      </c>
      <c r="AS59" s="275">
        <v>0</v>
      </c>
      <c r="AT59" s="268">
        <f>AS59/AS61</f>
        <v>0</v>
      </c>
      <c r="AU59" s="275">
        <v>0</v>
      </c>
      <c r="AV59" s="268">
        <f>AU59/AU61</f>
        <v>0</v>
      </c>
      <c r="AW59" s="275">
        <v>0</v>
      </c>
      <c r="AX59" s="268">
        <f>AW59/AW61</f>
        <v>0</v>
      </c>
      <c r="AY59" s="270"/>
      <c r="AZ59" s="179"/>
    </row>
    <row r="60" spans="1:52" s="5" customFormat="1" ht="27" thickTop="1" thickBot="1" x14ac:dyDescent="0.25">
      <c r="A60" s="39" t="s">
        <v>11</v>
      </c>
      <c r="B60" s="40">
        <v>13</v>
      </c>
      <c r="C60" s="72">
        <f>B60/B$61</f>
        <v>1.1393514460999123E-2</v>
      </c>
      <c r="D60" s="40">
        <v>36</v>
      </c>
      <c r="E60" s="72">
        <f>D60/D$61</f>
        <v>3.2000000000000001E-2</v>
      </c>
      <c r="F60" s="42"/>
      <c r="G60" s="40">
        <v>48</v>
      </c>
      <c r="H60" s="41">
        <f>G60/G$61</f>
        <v>3.9867109634551492E-2</v>
      </c>
      <c r="I60" s="40">
        <v>61</v>
      </c>
      <c r="J60" s="41">
        <v>4.9035369774919617E-2</v>
      </c>
      <c r="K60" s="40">
        <v>70</v>
      </c>
      <c r="L60" s="41">
        <f>K60/K$61</f>
        <v>5.5205047318611984E-2</v>
      </c>
      <c r="M60" s="40">
        <v>65</v>
      </c>
      <c r="N60" s="41">
        <f>M60/M$61</f>
        <v>5.0348567002323777E-2</v>
      </c>
      <c r="O60" s="40">
        <v>59</v>
      </c>
      <c r="P60" s="72">
        <f>O60/O$61</f>
        <v>4.5314900153609831E-2</v>
      </c>
      <c r="Q60" s="82">
        <v>79</v>
      </c>
      <c r="R60" s="79">
        <f>Q60/Q$61</f>
        <v>5.8736059479553904E-2</v>
      </c>
      <c r="S60" s="80">
        <v>69</v>
      </c>
      <c r="T60" s="79">
        <f>S60/S$61</f>
        <v>4.9426934097421202E-2</v>
      </c>
      <c r="U60" s="80">
        <v>79</v>
      </c>
      <c r="V60" s="79">
        <f>U60/U$61</f>
        <v>5.5360896986685351E-2</v>
      </c>
      <c r="W60" s="80">
        <v>79</v>
      </c>
      <c r="X60" s="79">
        <f>W60/W$61</f>
        <v>5.4520358868184952E-2</v>
      </c>
      <c r="Y60" s="80">
        <v>95</v>
      </c>
      <c r="Z60" s="79">
        <f>Y60/Y$61</f>
        <v>6.5068493150684928E-2</v>
      </c>
      <c r="AA60" s="80">
        <v>99</v>
      </c>
      <c r="AB60" s="79">
        <f>AA60/AA$61</f>
        <v>6.569343065693431E-2</v>
      </c>
      <c r="AC60" s="161">
        <v>96</v>
      </c>
      <c r="AD60" s="122">
        <f>AC60/AC$61</f>
        <v>6.0606060606060608E-2</v>
      </c>
      <c r="AE60" s="161">
        <v>109</v>
      </c>
      <c r="AF60" s="122">
        <f>AE60/AE$61</f>
        <v>7.1148825065274146E-2</v>
      </c>
      <c r="AG60" s="188">
        <v>136</v>
      </c>
      <c r="AH60" s="122">
        <f>AG60/AG61</f>
        <v>8.5373509102322664E-2</v>
      </c>
      <c r="AI60" s="188">
        <v>154</v>
      </c>
      <c r="AJ60" s="122">
        <f>AI60/AI61</f>
        <v>9.5120444718962319E-2</v>
      </c>
      <c r="AK60" s="121">
        <v>146</v>
      </c>
      <c r="AL60" s="198">
        <v>9.7000000000000003E-2</v>
      </c>
      <c r="AM60" s="121">
        <v>184</v>
      </c>
      <c r="AN60" s="281">
        <v>0.113</v>
      </c>
      <c r="AO60" s="276">
        <v>170</v>
      </c>
      <c r="AP60" s="226">
        <v>0.104</v>
      </c>
      <c r="AQ60" s="276">
        <v>174</v>
      </c>
      <c r="AR60" s="226">
        <f>AQ60/AQ61</f>
        <v>0.10991787744788377</v>
      </c>
      <c r="AS60" s="276">
        <v>158</v>
      </c>
      <c r="AT60" s="226">
        <f>AS60/AS61</f>
        <v>0.10044500953591863</v>
      </c>
      <c r="AU60" s="276">
        <v>150</v>
      </c>
      <c r="AV60" s="226">
        <f>AU60/AU61</f>
        <v>0.10033444816053512</v>
      </c>
      <c r="AW60" s="276">
        <v>135</v>
      </c>
      <c r="AX60" s="226">
        <f>AW60/AW61</f>
        <v>9.4207955338450805E-2</v>
      </c>
      <c r="AY60" s="186">
        <f t="shared" si="24"/>
        <v>157</v>
      </c>
      <c r="AZ60" s="181">
        <f t="shared" si="15"/>
        <v>9.2606485539000874E-2</v>
      </c>
    </row>
    <row r="61" spans="1:52" ht="18.75" customHeight="1" thickTop="1" thickBot="1" x14ac:dyDescent="0.25">
      <c r="A61" s="27" t="s">
        <v>12</v>
      </c>
      <c r="B61" s="8">
        <f>SUM(B7:B60)</f>
        <v>1141</v>
      </c>
      <c r="C61" s="9">
        <f>SUM(C7:C60)</f>
        <v>0.99999999999999989</v>
      </c>
      <c r="D61" s="8">
        <f>SUM(D7:D60)</f>
        <v>1125</v>
      </c>
      <c r="E61" s="9">
        <f>SUM(E7:E60)</f>
        <v>1.0000000000000002</v>
      </c>
      <c r="F61" s="15"/>
      <c r="G61" s="8">
        <f>SUM(G7:G60)</f>
        <v>1204</v>
      </c>
      <c r="H61" s="9">
        <f>SUM(H7:H60)</f>
        <v>1.0000000000000002</v>
      </c>
      <c r="I61" s="8">
        <v>1244</v>
      </c>
      <c r="J61" s="9">
        <v>1</v>
      </c>
      <c r="K61" s="8">
        <f t="shared" ref="K61:Y61" si="36">SUM(K7:K60)</f>
        <v>1268</v>
      </c>
      <c r="L61" s="9">
        <f t="shared" si="36"/>
        <v>0.99999999999999967</v>
      </c>
      <c r="M61" s="8">
        <f t="shared" si="36"/>
        <v>1291</v>
      </c>
      <c r="N61" s="9">
        <f t="shared" si="36"/>
        <v>0.99999999999999978</v>
      </c>
      <c r="O61" s="8">
        <f t="shared" si="36"/>
        <v>1302</v>
      </c>
      <c r="P61" s="9">
        <f t="shared" si="36"/>
        <v>1.0000000000000004</v>
      </c>
      <c r="Q61" s="8">
        <f t="shared" si="36"/>
        <v>1345</v>
      </c>
      <c r="R61" s="9">
        <f t="shared" si="36"/>
        <v>1.0000000000000002</v>
      </c>
      <c r="S61" s="8">
        <f t="shared" si="36"/>
        <v>1396</v>
      </c>
      <c r="T61" s="9">
        <f t="shared" si="36"/>
        <v>1.0000000000000009</v>
      </c>
      <c r="U61" s="8">
        <f t="shared" si="36"/>
        <v>1427</v>
      </c>
      <c r="V61" s="9">
        <f t="shared" si="36"/>
        <v>1.0000000000000004</v>
      </c>
      <c r="W61" s="8">
        <f t="shared" si="36"/>
        <v>1449</v>
      </c>
      <c r="X61" s="9">
        <f t="shared" si="36"/>
        <v>1.0000000000000004</v>
      </c>
      <c r="Y61" s="8">
        <f t="shared" si="36"/>
        <v>1460</v>
      </c>
      <c r="Z61" s="9">
        <f>SUM(Z7:Z60)</f>
        <v>1.0000000000000004</v>
      </c>
      <c r="AA61" s="8">
        <f>SUM(AA7:AA60)</f>
        <v>1507</v>
      </c>
      <c r="AB61" s="9">
        <f>SUM(AB7:AB60)</f>
        <v>1.0000000000000009</v>
      </c>
      <c r="AC61" s="124">
        <f>SUM(AC7:AC60)</f>
        <v>1584</v>
      </c>
      <c r="AD61" s="86">
        <f>AC61/AC$61</f>
        <v>1</v>
      </c>
      <c r="AE61" s="124">
        <f>SUM(AE7:AE60)</f>
        <v>1532</v>
      </c>
      <c r="AF61" s="86">
        <f>AE61/AE61</f>
        <v>1</v>
      </c>
      <c r="AG61" s="189">
        <f>SUM(AG7:AG60)</f>
        <v>1593</v>
      </c>
      <c r="AH61" s="172">
        <f>SUM(AH7:AH60)</f>
        <v>1.0000000000000004</v>
      </c>
      <c r="AI61" s="189">
        <f>SUM(AI7:AI60)</f>
        <v>1619</v>
      </c>
      <c r="AJ61" s="172">
        <f>SUM(AJ7:AJ60)</f>
        <v>0.99982952439777661</v>
      </c>
      <c r="AK61" s="200">
        <f>SUM(AK7:AK60)</f>
        <v>1502</v>
      </c>
      <c r="AL61" s="277">
        <v>1</v>
      </c>
      <c r="AM61" s="278">
        <v>1635</v>
      </c>
      <c r="AN61" s="277">
        <v>1</v>
      </c>
      <c r="AO61" s="214">
        <f>SUM(AO7:AO60)</f>
        <v>1629</v>
      </c>
      <c r="AP61" s="279">
        <v>1</v>
      </c>
      <c r="AQ61" s="282">
        <f>SUM(AQ7:AQ60)</f>
        <v>1583</v>
      </c>
      <c r="AR61" s="279">
        <v>1</v>
      </c>
      <c r="AS61" s="282">
        <f>SUM(AS7:AS60)</f>
        <v>1573</v>
      </c>
      <c r="AT61" s="279">
        <v>1</v>
      </c>
      <c r="AU61" s="282">
        <f>SUM(AU7:AU60)</f>
        <v>1495</v>
      </c>
      <c r="AV61" s="279">
        <v>1</v>
      </c>
      <c r="AW61" s="282">
        <f>SUM(AW7:AW60)</f>
        <v>1433</v>
      </c>
      <c r="AX61" s="279">
        <v>1</v>
      </c>
      <c r="AY61" s="280">
        <f>AO61-B61</f>
        <v>488</v>
      </c>
      <c r="AZ61" s="60"/>
    </row>
    <row r="62" spans="1:52" ht="6.75" customHeight="1" thickBot="1" x14ac:dyDescent="0.25">
      <c r="A62" s="66"/>
      <c r="B62" s="23"/>
      <c r="C62" s="24"/>
      <c r="D62" s="23"/>
      <c r="E62" s="24"/>
      <c r="F62" s="24"/>
      <c r="G62" s="23"/>
      <c r="H62" s="24"/>
      <c r="I62" s="23"/>
      <c r="J62" s="24"/>
      <c r="K62" s="23"/>
      <c r="L62" s="24"/>
      <c r="M62" s="23"/>
      <c r="N62" s="24"/>
      <c r="O62" s="23"/>
      <c r="P62" s="24"/>
      <c r="Q62" s="23"/>
      <c r="R62" s="24"/>
      <c r="S62" s="23"/>
      <c r="T62" s="24"/>
      <c r="U62" s="23"/>
      <c r="V62" s="24"/>
      <c r="W62" s="23"/>
      <c r="X62" s="24"/>
      <c r="Y62" s="23"/>
      <c r="Z62" s="24"/>
      <c r="AA62" s="23"/>
      <c r="AB62" s="24"/>
      <c r="AC62" s="115"/>
      <c r="AD62" s="24"/>
      <c r="AE62" s="115"/>
      <c r="AF62" s="24"/>
      <c r="AG62" s="24"/>
      <c r="AH62" s="24"/>
      <c r="AI62" s="24"/>
      <c r="AJ62" s="24"/>
      <c r="AK62" s="115"/>
      <c r="AL62" s="24"/>
      <c r="AM62" s="115"/>
      <c r="AN62" s="24"/>
      <c r="AO62" s="215"/>
      <c r="AP62" s="228"/>
      <c r="AQ62" s="215"/>
      <c r="AR62" s="228"/>
      <c r="AS62" s="215"/>
      <c r="AT62" s="228"/>
      <c r="AU62" s="215"/>
      <c r="AV62" s="228"/>
      <c r="AW62" s="228"/>
      <c r="AX62" s="228"/>
      <c r="AY62" s="23"/>
      <c r="AZ62" s="67"/>
    </row>
    <row r="63" spans="1:52" s="17" customFormat="1" ht="26.25" customHeight="1" thickBot="1" x14ac:dyDescent="0.25">
      <c r="A63" s="28" t="s">
        <v>54</v>
      </c>
      <c r="B63" s="18">
        <v>18</v>
      </c>
      <c r="C63" s="34"/>
      <c r="D63" s="21">
        <v>20</v>
      </c>
      <c r="E63" s="19"/>
      <c r="F63" s="20"/>
      <c r="G63" s="21">
        <v>27</v>
      </c>
      <c r="H63" s="34"/>
      <c r="I63" s="21">
        <v>30</v>
      </c>
      <c r="J63" s="34"/>
      <c r="K63" s="21">
        <v>32</v>
      </c>
      <c r="L63" s="34"/>
      <c r="M63" s="21">
        <v>36</v>
      </c>
      <c r="N63" s="34"/>
      <c r="O63" s="21">
        <v>36</v>
      </c>
      <c r="P63" s="19"/>
      <c r="Q63" s="21">
        <v>34</v>
      </c>
      <c r="R63" s="19"/>
      <c r="S63" s="21">
        <v>31</v>
      </c>
      <c r="T63" s="19"/>
      <c r="U63" s="21">
        <v>28</v>
      </c>
      <c r="V63" s="19"/>
      <c r="W63" s="21">
        <v>31</v>
      </c>
      <c r="X63" s="19"/>
      <c r="Y63" s="21">
        <v>30</v>
      </c>
      <c r="Z63" s="19"/>
      <c r="AA63" s="21">
        <v>36</v>
      </c>
      <c r="AB63" s="19"/>
      <c r="AC63" s="130">
        <v>35</v>
      </c>
      <c r="AD63" s="19"/>
      <c r="AE63" s="130">
        <v>37</v>
      </c>
      <c r="AF63" s="19"/>
      <c r="AG63" s="190">
        <v>37</v>
      </c>
      <c r="AH63" s="19"/>
      <c r="AI63" s="190">
        <v>29</v>
      </c>
      <c r="AJ63" s="19"/>
      <c r="AK63" s="201">
        <v>29</v>
      </c>
      <c r="AL63" s="239"/>
      <c r="AM63" s="242">
        <v>41</v>
      </c>
      <c r="AN63" s="292"/>
      <c r="AO63" s="183">
        <v>39</v>
      </c>
      <c r="AP63" s="291"/>
      <c r="AQ63" s="289">
        <v>36</v>
      </c>
      <c r="AR63" s="297"/>
      <c r="AS63" s="289">
        <v>36</v>
      </c>
      <c r="AT63" s="297"/>
      <c r="AU63" s="289">
        <v>36</v>
      </c>
      <c r="AV63" s="229"/>
      <c r="AW63" s="303">
        <v>32</v>
      </c>
      <c r="AX63" s="229"/>
      <c r="AY63" s="272">
        <f>AI63-B63</f>
        <v>11</v>
      </c>
      <c r="AZ63" s="19"/>
    </row>
    <row r="64" spans="1:52" s="17" customFormat="1" ht="39.75" customHeight="1" thickTop="1" thickBot="1" x14ac:dyDescent="0.25">
      <c r="A64" s="84" t="s">
        <v>58</v>
      </c>
      <c r="B64" s="85">
        <v>6</v>
      </c>
      <c r="C64" s="86"/>
      <c r="D64" s="85">
        <v>13</v>
      </c>
      <c r="E64" s="86"/>
      <c r="F64" s="87"/>
      <c r="G64" s="85">
        <v>23</v>
      </c>
      <c r="H64" s="86"/>
      <c r="I64" s="85">
        <v>23</v>
      </c>
      <c r="J64" s="86"/>
      <c r="K64" s="85">
        <v>21</v>
      </c>
      <c r="L64" s="86"/>
      <c r="M64" s="85">
        <v>28</v>
      </c>
      <c r="N64" s="86"/>
      <c r="O64" s="85">
        <v>22</v>
      </c>
      <c r="P64" s="86"/>
      <c r="Q64" s="85">
        <v>27</v>
      </c>
      <c r="R64" s="86"/>
      <c r="S64" s="85">
        <v>21</v>
      </c>
      <c r="T64" s="86"/>
      <c r="U64" s="85">
        <v>26</v>
      </c>
      <c r="V64" s="86"/>
      <c r="W64" s="85">
        <v>31</v>
      </c>
      <c r="X64" s="86"/>
      <c r="Y64" s="85">
        <v>36</v>
      </c>
      <c r="Z64" s="86"/>
      <c r="AA64" s="85">
        <v>34</v>
      </c>
      <c r="AB64" s="86"/>
      <c r="AC64" s="129">
        <v>34</v>
      </c>
      <c r="AD64" s="86"/>
      <c r="AE64" s="129">
        <v>32</v>
      </c>
      <c r="AF64" s="86"/>
      <c r="AG64" s="191">
        <v>38</v>
      </c>
      <c r="AH64" s="86"/>
      <c r="AI64" s="191">
        <v>43</v>
      </c>
      <c r="AJ64" s="86"/>
      <c r="AK64" s="200">
        <v>36</v>
      </c>
      <c r="AL64" s="240"/>
      <c r="AM64" s="241">
        <v>44</v>
      </c>
      <c r="AN64" s="261"/>
      <c r="AO64" s="243">
        <v>34</v>
      </c>
      <c r="AP64" s="209"/>
      <c r="AQ64" s="290">
        <v>29</v>
      </c>
      <c r="AR64" s="205"/>
      <c r="AS64" s="290">
        <v>29</v>
      </c>
      <c r="AT64" s="205"/>
      <c r="AU64" s="290">
        <v>35</v>
      </c>
      <c r="AV64" s="227"/>
      <c r="AW64" s="304">
        <v>31</v>
      </c>
      <c r="AX64" s="227"/>
      <c r="AY64" s="273">
        <f>AI64-B64</f>
        <v>37</v>
      </c>
      <c r="AZ64" s="86"/>
    </row>
    <row r="65" spans="1:65" s="54" customFormat="1" ht="14.25" customHeight="1" thickBot="1" x14ac:dyDescent="0.25">
      <c r="A65" s="52"/>
      <c r="B65" s="53"/>
      <c r="C65" s="38"/>
      <c r="D65" s="53"/>
      <c r="E65" s="38"/>
      <c r="F65" s="38"/>
      <c r="G65" s="53"/>
      <c r="H65" s="38"/>
      <c r="I65" s="53"/>
      <c r="J65" s="38"/>
      <c r="K65" s="53"/>
      <c r="L65" s="38"/>
      <c r="M65" s="53"/>
      <c r="N65" s="38"/>
      <c r="O65" s="53"/>
      <c r="P65" s="38"/>
      <c r="Q65" s="53"/>
      <c r="R65" s="38"/>
      <c r="S65" s="53"/>
      <c r="T65" s="38"/>
      <c r="U65" s="53"/>
      <c r="V65" s="38"/>
      <c r="W65" s="53"/>
      <c r="X65" s="38"/>
      <c r="Y65" s="53"/>
      <c r="Z65" s="38"/>
      <c r="AA65" s="53"/>
      <c r="AB65" s="38"/>
      <c r="AC65" s="118"/>
      <c r="AD65" s="38"/>
      <c r="AE65" s="118"/>
      <c r="AF65" s="38"/>
      <c r="AG65" s="38"/>
      <c r="AH65" s="38"/>
      <c r="AI65" s="38"/>
      <c r="AJ65" s="38"/>
      <c r="AK65" s="118"/>
      <c r="AL65" s="38"/>
      <c r="AM65" s="118"/>
      <c r="AN65" s="38"/>
      <c r="AO65" s="216"/>
      <c r="AP65" s="230"/>
      <c r="AQ65" s="216"/>
      <c r="AR65" s="230"/>
      <c r="AS65" s="53"/>
      <c r="AT65" s="38"/>
      <c r="AU65" s="53"/>
      <c r="AV65" s="38"/>
      <c r="AW65" s="38"/>
      <c r="AX65" s="38"/>
    </row>
    <row r="66" spans="1:65" s="25" customFormat="1" ht="15" x14ac:dyDescent="0.25">
      <c r="A66" s="47"/>
      <c r="C66" s="73"/>
      <c r="E66" s="73"/>
      <c r="P66" s="73"/>
      <c r="R66" s="73"/>
      <c r="T66" s="73"/>
      <c r="V66" s="73"/>
      <c r="X66" s="73"/>
      <c r="Z66" s="73"/>
      <c r="AB66" s="73"/>
      <c r="AC66" s="119"/>
      <c r="AD66" s="73"/>
      <c r="AE66" s="119"/>
      <c r="AF66" s="73"/>
      <c r="AG66" s="73"/>
      <c r="AH66" s="73"/>
      <c r="AI66" s="73"/>
      <c r="AJ66" s="73"/>
      <c r="AK66" s="119"/>
      <c r="AL66" s="221"/>
      <c r="AM66" s="119"/>
      <c r="AN66" s="73"/>
      <c r="AO66" s="217"/>
      <c r="AP66" s="231"/>
      <c r="AQ66" s="217"/>
      <c r="AR66" s="231"/>
      <c r="BM66" s="48"/>
    </row>
    <row r="67" spans="1:65" x14ac:dyDescent="0.2">
      <c r="A67" s="11"/>
      <c r="C67" s="125"/>
    </row>
    <row r="68" spans="1:65" x14ac:dyDescent="0.2">
      <c r="A68" s="11"/>
    </row>
    <row r="69" spans="1:65" x14ac:dyDescent="0.2">
      <c r="A69" s="11"/>
    </row>
    <row r="70" spans="1:65" x14ac:dyDescent="0.2">
      <c r="A70" s="11"/>
    </row>
    <row r="71" spans="1:65" x14ac:dyDescent="0.2">
      <c r="A71" s="11"/>
    </row>
    <row r="72" spans="1:65" x14ac:dyDescent="0.2">
      <c r="A72" s="11"/>
    </row>
    <row r="73" spans="1:65" x14ac:dyDescent="0.2">
      <c r="A73" s="11"/>
    </row>
    <row r="74" spans="1:65" x14ac:dyDescent="0.2">
      <c r="A74" s="11"/>
    </row>
    <row r="75" spans="1:65" x14ac:dyDescent="0.2">
      <c r="A75" s="11"/>
    </row>
    <row r="76" spans="1:65" x14ac:dyDescent="0.2">
      <c r="A76" s="11"/>
    </row>
    <row r="77" spans="1:65" x14ac:dyDescent="0.2">
      <c r="A77" s="11"/>
    </row>
    <row r="78" spans="1:65" x14ac:dyDescent="0.2">
      <c r="A78" s="11"/>
    </row>
    <row r="79" spans="1:65" x14ac:dyDescent="0.2">
      <c r="A79" s="11"/>
    </row>
    <row r="80" spans="1:65" x14ac:dyDescent="0.2">
      <c r="A80" s="11"/>
    </row>
    <row r="81" spans="1:50" x14ac:dyDescent="0.2">
      <c r="A81" s="11"/>
    </row>
    <row r="82" spans="1:50" x14ac:dyDescent="0.2">
      <c r="A82" s="11"/>
    </row>
    <row r="83" spans="1:50" x14ac:dyDescent="0.2">
      <c r="A83" s="11"/>
    </row>
    <row r="84" spans="1:50" x14ac:dyDescent="0.2">
      <c r="A84" s="11"/>
    </row>
    <row r="85" spans="1:50" x14ac:dyDescent="0.2">
      <c r="A85" s="11"/>
    </row>
    <row r="86" spans="1:50" x14ac:dyDescent="0.2">
      <c r="A86" s="11"/>
      <c r="AT86" s="6"/>
      <c r="AV86" s="6"/>
      <c r="AW86" s="6"/>
      <c r="AX86" s="6"/>
    </row>
    <row r="87" spans="1:50" x14ac:dyDescent="0.2">
      <c r="A87" s="11"/>
      <c r="AT87" s="30"/>
      <c r="AV87" s="30"/>
      <c r="AW87" s="30"/>
      <c r="AX87" s="30"/>
    </row>
    <row r="88" spans="1:50" x14ac:dyDescent="0.2">
      <c r="A88" s="11"/>
      <c r="AT88" s="30"/>
      <c r="AV88" s="30"/>
      <c r="AW88" s="30"/>
      <c r="AX88" s="30"/>
    </row>
    <row r="89" spans="1:50" x14ac:dyDescent="0.2">
      <c r="A89" s="11"/>
      <c r="AT89" s="30"/>
      <c r="AV89" s="30"/>
      <c r="AW89" s="30"/>
      <c r="AX89" s="30"/>
    </row>
    <row r="90" spans="1:50" x14ac:dyDescent="0.2">
      <c r="A90" s="11"/>
      <c r="AT90" s="30"/>
      <c r="AV90" s="30"/>
      <c r="AW90" s="30"/>
      <c r="AX90" s="30"/>
    </row>
    <row r="91" spans="1:50" x14ac:dyDescent="0.2">
      <c r="A91" s="11"/>
      <c r="AT91" s="30"/>
      <c r="AV91" s="30"/>
      <c r="AW91" s="30"/>
      <c r="AX91" s="30"/>
    </row>
    <row r="92" spans="1:50" x14ac:dyDescent="0.2">
      <c r="A92" s="11"/>
      <c r="AT92" s="30"/>
      <c r="AV92" s="30"/>
      <c r="AW92" s="30"/>
      <c r="AX92" s="30"/>
    </row>
    <row r="93" spans="1:50" x14ac:dyDescent="0.2">
      <c r="A93" s="11"/>
      <c r="AT93" s="30"/>
      <c r="AV93" s="30"/>
      <c r="AW93" s="30"/>
      <c r="AX93" s="30"/>
    </row>
    <row r="94" spans="1:50" x14ac:dyDescent="0.2">
      <c r="A94" s="11"/>
    </row>
    <row r="95" spans="1:50" x14ac:dyDescent="0.2">
      <c r="A95" s="11"/>
    </row>
    <row r="96" spans="1:50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  <row r="101" spans="1:1" x14ac:dyDescent="0.2">
      <c r="A101" s="11"/>
    </row>
    <row r="102" spans="1:1" x14ac:dyDescent="0.2">
      <c r="A102" s="11"/>
    </row>
    <row r="103" spans="1:1" x14ac:dyDescent="0.2">
      <c r="A103" s="11"/>
    </row>
    <row r="104" spans="1:1" x14ac:dyDescent="0.2">
      <c r="A104" s="11"/>
    </row>
    <row r="105" spans="1:1" x14ac:dyDescent="0.2">
      <c r="A105" s="11"/>
    </row>
    <row r="106" spans="1:1" x14ac:dyDescent="0.2">
      <c r="A106" s="11"/>
    </row>
    <row r="107" spans="1:1" x14ac:dyDescent="0.2">
      <c r="A107" s="11"/>
    </row>
    <row r="108" spans="1:1" x14ac:dyDescent="0.2">
      <c r="A108" s="11"/>
    </row>
    <row r="109" spans="1:1" x14ac:dyDescent="0.2">
      <c r="A109" s="11"/>
    </row>
    <row r="110" spans="1:1" x14ac:dyDescent="0.2">
      <c r="A110" s="11"/>
    </row>
    <row r="111" spans="1:1" x14ac:dyDescent="0.2">
      <c r="A111" s="11"/>
    </row>
    <row r="112" spans="1:1" x14ac:dyDescent="0.2">
      <c r="A112" s="11"/>
    </row>
    <row r="113" spans="1:1" x14ac:dyDescent="0.2">
      <c r="A113" s="11"/>
    </row>
    <row r="114" spans="1:1" x14ac:dyDescent="0.2">
      <c r="A114" s="11"/>
    </row>
    <row r="115" spans="1:1" x14ac:dyDescent="0.2">
      <c r="A115" s="11"/>
    </row>
    <row r="116" spans="1:1" x14ac:dyDescent="0.2">
      <c r="A116" s="11"/>
    </row>
    <row r="117" spans="1:1" x14ac:dyDescent="0.2">
      <c r="A117" s="11"/>
    </row>
    <row r="118" spans="1:1" x14ac:dyDescent="0.2">
      <c r="A118" s="11"/>
    </row>
    <row r="119" spans="1:1" x14ac:dyDescent="0.2">
      <c r="A119" s="11"/>
    </row>
    <row r="127" spans="1:1" ht="15.75" x14ac:dyDescent="0.25">
      <c r="A127" s="35"/>
    </row>
    <row r="129" spans="46:51" x14ac:dyDescent="0.2">
      <c r="AT129" s="29"/>
      <c r="AV129" s="29"/>
      <c r="AW129" s="29"/>
      <c r="AX129" s="29"/>
      <c r="AY129" s="29"/>
    </row>
    <row r="130" spans="46:51" x14ac:dyDescent="0.2">
      <c r="AT130" s="30"/>
      <c r="AV130" s="30"/>
      <c r="AW130" s="30"/>
      <c r="AX130" s="30"/>
      <c r="AY130" s="30"/>
    </row>
    <row r="131" spans="46:51" x14ac:dyDescent="0.2">
      <c r="AT131" s="30"/>
      <c r="AV131" s="30"/>
      <c r="AW131" s="30"/>
      <c r="AX131" s="30"/>
      <c r="AY131" s="30"/>
    </row>
    <row r="132" spans="46:51" x14ac:dyDescent="0.2">
      <c r="AT132" s="30"/>
      <c r="AV132" s="30"/>
      <c r="AW132" s="30"/>
      <c r="AX132" s="30"/>
      <c r="AY132" s="30"/>
    </row>
    <row r="133" spans="46:51" x14ac:dyDescent="0.2">
      <c r="AT133" s="30"/>
      <c r="AV133" s="30"/>
      <c r="AW133" s="30"/>
      <c r="AX133" s="30"/>
      <c r="AY133" s="30"/>
    </row>
    <row r="134" spans="46:51" x14ac:dyDescent="0.2">
      <c r="AT134" s="30"/>
      <c r="AV134" s="30"/>
      <c r="AW134" s="30"/>
      <c r="AX134" s="30"/>
      <c r="AY134" s="30"/>
    </row>
    <row r="135" spans="46:51" x14ac:dyDescent="0.2">
      <c r="AT135" s="30"/>
      <c r="AV135" s="30"/>
      <c r="AW135" s="30"/>
      <c r="AX135" s="30"/>
      <c r="AY135" s="30"/>
    </row>
    <row r="136" spans="46:51" x14ac:dyDescent="0.2">
      <c r="AT136" s="30"/>
      <c r="AV136" s="30"/>
      <c r="AW136" s="30"/>
      <c r="AX136" s="30"/>
      <c r="AY136" s="30"/>
    </row>
    <row r="137" spans="46:51" x14ac:dyDescent="0.2">
      <c r="AT137" s="30"/>
      <c r="AV137" s="30"/>
      <c r="AW137" s="30"/>
      <c r="AX137" s="30"/>
      <c r="AY137" s="30"/>
    </row>
    <row r="138" spans="46:51" x14ac:dyDescent="0.2">
      <c r="AT138" s="30"/>
      <c r="AV138" s="30"/>
      <c r="AW138" s="30"/>
      <c r="AX138" s="30"/>
      <c r="AY138" s="30"/>
    </row>
    <row r="139" spans="46:51" x14ac:dyDescent="0.2">
      <c r="AT139" s="10"/>
      <c r="AV139" s="10"/>
      <c r="AW139" s="10"/>
      <c r="AX139" s="10"/>
      <c r="AY139" s="10"/>
    </row>
  </sheetData>
  <mergeCells count="26">
    <mergeCell ref="K5:L5"/>
    <mergeCell ref="AY5:AZ5"/>
    <mergeCell ref="AI5:AJ5"/>
    <mergeCell ref="AK5:AL5"/>
    <mergeCell ref="U5:V5"/>
    <mergeCell ref="W5:X5"/>
    <mergeCell ref="AS5:AT5"/>
    <mergeCell ref="AQ5:AR5"/>
    <mergeCell ref="AU5:AV5"/>
    <mergeCell ref="AW5:AX5"/>
    <mergeCell ref="A3:AO3"/>
    <mergeCell ref="AO5:AP5"/>
    <mergeCell ref="Y5:Z5"/>
    <mergeCell ref="AA5:AB5"/>
    <mergeCell ref="AG5:AH5"/>
    <mergeCell ref="AC5:AD5"/>
    <mergeCell ref="AE5:AF5"/>
    <mergeCell ref="AM5:AN5"/>
    <mergeCell ref="M5:N5"/>
    <mergeCell ref="O5:P5"/>
    <mergeCell ref="Q5:R5"/>
    <mergeCell ref="S5:T5"/>
    <mergeCell ref="B5:C5"/>
    <mergeCell ref="D5:E5"/>
    <mergeCell ref="G5:H5"/>
    <mergeCell ref="I5:J5"/>
  </mergeCells>
  <pageMargins left="0.7" right="0.7" top="0.75" bottom="0.75" header="0.3" footer="0.3"/>
  <pageSetup scale="71" orientation="portrait" horizontalDpi="1200" verticalDpi="1200" r:id="rId1"/>
  <ignoredErrors>
    <ignoredError sqref="AD61 AF6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zoomScaleNormal="100" workbookViewId="0">
      <selection activeCell="P34" sqref="P34"/>
    </sheetView>
  </sheetViews>
  <sheetFormatPr defaultColWidth="8.85546875" defaultRowHeight="12.75" x14ac:dyDescent="0.2"/>
  <cols>
    <col min="10" max="10" width="8.85546875" customWidth="1"/>
  </cols>
  <sheetData/>
  <pageMargins left="0.7" right="0.7" top="0.75" bottom="0.75" header="0.3" footer="0.3"/>
  <pageSetup scale="6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36"/>
  <sheetViews>
    <sheetView workbookViewId="0">
      <selection activeCell="W81" sqref="W81"/>
    </sheetView>
  </sheetViews>
  <sheetFormatPr defaultColWidth="8.85546875" defaultRowHeight="12.75" x14ac:dyDescent="0.2"/>
  <cols>
    <col min="1" max="1" width="23.140625" style="10" customWidth="1"/>
    <col min="2" max="2" width="5.85546875" style="3" customWidth="1"/>
    <col min="3" max="3" width="8.28515625" style="74" customWidth="1"/>
    <col min="4" max="4" width="2.42578125" style="3" customWidth="1"/>
    <col min="5" max="5" width="5.42578125" style="3" hidden="1" customWidth="1"/>
    <col min="6" max="6" width="7.42578125" style="3" hidden="1" customWidth="1"/>
    <col min="7" max="7" width="5.42578125" style="3" hidden="1" customWidth="1"/>
    <col min="8" max="8" width="7.42578125" style="3" hidden="1" customWidth="1"/>
    <col min="9" max="9" width="5.42578125" style="3" hidden="1" customWidth="1"/>
    <col min="10" max="10" width="7.42578125" style="3" hidden="1" customWidth="1"/>
    <col min="11" max="11" width="5.42578125" style="3" hidden="1" customWidth="1"/>
    <col min="12" max="12" width="7.42578125" style="3" hidden="1" customWidth="1"/>
    <col min="13" max="13" width="5.42578125" style="3" hidden="1" customWidth="1"/>
    <col min="14" max="14" width="7.42578125" style="74" hidden="1" customWidth="1"/>
    <col min="15" max="15" width="5.42578125" style="3" hidden="1" customWidth="1"/>
    <col min="16" max="16" width="7.42578125" style="74" hidden="1" customWidth="1"/>
    <col min="17" max="17" width="6.7109375" style="3" hidden="1" customWidth="1"/>
    <col min="18" max="18" width="10.85546875" style="74" hidden="1" customWidth="1"/>
    <col min="19" max="19" width="5.42578125" style="3" hidden="1" customWidth="1"/>
    <col min="20" max="20" width="7.42578125" style="74" hidden="1" customWidth="1"/>
    <col min="21" max="21" width="5.42578125" style="3" customWidth="1"/>
    <col min="22" max="22" width="7.42578125" style="74" customWidth="1"/>
    <col min="23" max="23" width="5.42578125" style="3" customWidth="1"/>
    <col min="24" max="24" width="7.42578125" style="74" customWidth="1"/>
    <col min="25" max="25" width="6" style="74" customWidth="1"/>
    <col min="26" max="26" width="7.42578125" style="74" customWidth="1"/>
    <col min="27" max="27" width="8.28515625" style="74" customWidth="1"/>
    <col min="28" max="30" width="7.42578125" style="74" customWidth="1"/>
    <col min="31" max="31" width="9.28515625" style="3" customWidth="1"/>
    <col min="32" max="32" width="6.42578125" style="3" customWidth="1"/>
    <col min="33" max="33" width="7.42578125" style="3" customWidth="1"/>
    <col min="34" max="34" width="8.85546875" style="3"/>
    <col min="35" max="35" width="10.140625" style="3" bestFit="1" customWidth="1"/>
    <col min="36" max="42" width="9.140625" style="3" hidden="1" customWidth="1"/>
    <col min="43" max="43" width="10.140625" style="3" hidden="1" customWidth="1"/>
    <col min="44" max="44" width="1.42578125" style="3" hidden="1" customWidth="1"/>
    <col min="45" max="45" width="10.140625" style="3" hidden="1" customWidth="1"/>
    <col min="46" max="46" width="0.7109375" style="3" hidden="1" customWidth="1"/>
    <col min="47" max="47" width="2.7109375" style="3" hidden="1" customWidth="1"/>
    <col min="48" max="48" width="10.140625" style="3" bestFit="1" customWidth="1"/>
    <col min="49" max="16384" width="8.85546875" style="3"/>
  </cols>
  <sheetData>
    <row r="1" spans="1:57" s="2" customFormat="1" ht="15.75" x14ac:dyDescent="0.25">
      <c r="A1" s="317" t="s">
        <v>91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</row>
    <row r="2" spans="1:57" s="2" customFormat="1" ht="15.7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</row>
    <row r="3" spans="1:57" s="2" customFormat="1" ht="15.75" x14ac:dyDescent="0.25">
      <c r="A3" s="305" t="s">
        <v>92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</row>
    <row r="4" spans="1:57" s="2" customFormat="1" ht="16.5" customHeight="1" x14ac:dyDescent="0.25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  <c r="Q4" s="318"/>
      <c r="R4" s="318"/>
      <c r="S4" s="318"/>
      <c r="T4" s="318"/>
      <c r="U4" s="318"/>
      <c r="V4" s="318"/>
      <c r="W4" s="318"/>
      <c r="X4" s="318"/>
      <c r="Y4" s="318"/>
      <c r="Z4" s="318"/>
      <c r="AA4" s="318"/>
      <c r="AB4" s="318"/>
      <c r="AC4" s="318"/>
      <c r="AD4" s="318"/>
      <c r="AE4" s="318"/>
      <c r="AF4" s="318"/>
      <c r="AG4" s="318"/>
    </row>
    <row r="5" spans="1:57" s="81" customFormat="1" ht="30.75" customHeight="1" x14ac:dyDescent="0.25">
      <c r="A5" s="318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</row>
    <row r="6" spans="1:57" s="2" customFormat="1" ht="8.25" customHeight="1" thickBot="1" x14ac:dyDescent="0.3">
      <c r="A6" s="22"/>
      <c r="B6" s="1"/>
      <c r="C6" s="68"/>
      <c r="D6" s="1"/>
      <c r="E6" s="1"/>
      <c r="F6" s="1"/>
      <c r="G6" s="1"/>
      <c r="H6" s="1"/>
      <c r="I6" s="1"/>
      <c r="J6" s="1"/>
      <c r="K6" s="1"/>
      <c r="L6" s="1"/>
      <c r="M6" s="1"/>
      <c r="N6" s="68"/>
      <c r="O6" s="1"/>
      <c r="P6" s="68"/>
      <c r="Q6" s="1"/>
      <c r="R6" s="68"/>
      <c r="S6" s="1"/>
      <c r="T6" s="68"/>
      <c r="U6" s="1"/>
      <c r="V6" s="68"/>
      <c r="W6" s="1"/>
      <c r="X6" s="68"/>
      <c r="Y6" s="68"/>
      <c r="Z6" s="68"/>
      <c r="AA6" s="68"/>
      <c r="AB6" s="68"/>
      <c r="AC6" s="68"/>
      <c r="AD6" s="68"/>
      <c r="AE6" s="1"/>
      <c r="AF6" s="1"/>
      <c r="AG6" s="1"/>
      <c r="AH6" s="1"/>
    </row>
    <row r="7" spans="1:57" ht="15.75" customHeight="1" thickBot="1" x14ac:dyDescent="0.3">
      <c r="A7" s="12" t="s">
        <v>44</v>
      </c>
      <c r="B7" s="310" t="s">
        <v>37</v>
      </c>
      <c r="C7" s="311"/>
      <c r="D7" s="14"/>
      <c r="E7" s="310" t="s">
        <v>49</v>
      </c>
      <c r="F7" s="311"/>
      <c r="G7" s="310" t="s">
        <v>35</v>
      </c>
      <c r="H7" s="311"/>
      <c r="I7" s="310" t="s">
        <v>50</v>
      </c>
      <c r="J7" s="311"/>
      <c r="K7" s="310" t="s">
        <v>57</v>
      </c>
      <c r="L7" s="311"/>
      <c r="M7" s="310" t="s">
        <v>60</v>
      </c>
      <c r="N7" s="311"/>
      <c r="O7" s="310" t="s">
        <v>63</v>
      </c>
      <c r="P7" s="311"/>
      <c r="Q7" s="308" t="s">
        <v>64</v>
      </c>
      <c r="R7" s="309"/>
      <c r="S7" s="310" t="s">
        <v>2</v>
      </c>
      <c r="T7" s="311"/>
      <c r="U7" s="308" t="s">
        <v>1</v>
      </c>
      <c r="V7" s="309"/>
      <c r="W7" s="310" t="s">
        <v>66</v>
      </c>
      <c r="X7" s="311"/>
      <c r="Y7" s="97" t="s">
        <v>75</v>
      </c>
      <c r="Z7" s="91"/>
      <c r="AA7" s="319" t="s">
        <v>80</v>
      </c>
      <c r="AB7" s="320"/>
      <c r="AC7" s="321" t="s">
        <v>87</v>
      </c>
      <c r="AD7" s="322"/>
      <c r="AE7" s="321" t="s">
        <v>89</v>
      </c>
      <c r="AF7" s="322"/>
      <c r="AG7" s="321" t="s">
        <v>93</v>
      </c>
      <c r="AH7" s="322"/>
      <c r="AI7" s="14"/>
      <c r="AJ7" s="323" t="s">
        <v>90</v>
      </c>
      <c r="AK7" s="311"/>
    </row>
    <row r="8" spans="1:57" ht="15" customHeight="1" thickBot="1" x14ac:dyDescent="0.3">
      <c r="A8" s="13" t="s">
        <v>45</v>
      </c>
      <c r="B8" s="4" t="s">
        <v>52</v>
      </c>
      <c r="C8" s="75" t="s">
        <v>53</v>
      </c>
      <c r="D8" s="62"/>
      <c r="E8" s="4" t="s">
        <v>52</v>
      </c>
      <c r="F8" s="7" t="s">
        <v>53</v>
      </c>
      <c r="G8" s="4" t="s">
        <v>52</v>
      </c>
      <c r="H8" s="7" t="s">
        <v>53</v>
      </c>
      <c r="I8" s="4" t="s">
        <v>52</v>
      </c>
      <c r="J8" s="7" t="s">
        <v>53</v>
      </c>
      <c r="K8" s="4" t="s">
        <v>52</v>
      </c>
      <c r="L8" s="7" t="s">
        <v>53</v>
      </c>
      <c r="M8" s="4" t="s">
        <v>52</v>
      </c>
      <c r="N8" s="75" t="s">
        <v>53</v>
      </c>
      <c r="O8" s="4" t="s">
        <v>52</v>
      </c>
      <c r="P8" s="75" t="s">
        <v>53</v>
      </c>
      <c r="Q8" s="4" t="s">
        <v>52</v>
      </c>
      <c r="R8" s="75" t="s">
        <v>53</v>
      </c>
      <c r="S8" s="4" t="s">
        <v>52</v>
      </c>
      <c r="T8" s="75" t="s">
        <v>53</v>
      </c>
      <c r="U8" s="4" t="s">
        <v>52</v>
      </c>
      <c r="V8" s="75" t="s">
        <v>53</v>
      </c>
      <c r="W8" s="4" t="s">
        <v>52</v>
      </c>
      <c r="X8" s="75" t="s">
        <v>53</v>
      </c>
      <c r="Y8" s="104" t="s">
        <v>73</v>
      </c>
      <c r="Z8" s="98" t="s">
        <v>74</v>
      </c>
      <c r="AA8" s="135" t="s">
        <v>73</v>
      </c>
      <c r="AB8" s="62" t="s">
        <v>74</v>
      </c>
      <c r="AC8" s="135" t="s">
        <v>73</v>
      </c>
      <c r="AD8" s="62" t="s">
        <v>74</v>
      </c>
      <c r="AE8" s="135" t="s">
        <v>73</v>
      </c>
      <c r="AF8" s="62" t="s">
        <v>74</v>
      </c>
      <c r="AG8" s="206" t="s">
        <v>73</v>
      </c>
      <c r="AH8" s="62" t="s">
        <v>74</v>
      </c>
      <c r="AI8" s="62"/>
      <c r="AJ8" s="4" t="s">
        <v>52</v>
      </c>
      <c r="AK8" s="7" t="s">
        <v>62</v>
      </c>
      <c r="AL8" s="25"/>
      <c r="AM8" s="196">
        <v>1978</v>
      </c>
      <c r="AN8" s="197">
        <v>1989</v>
      </c>
      <c r="AO8" s="196">
        <v>1997</v>
      </c>
      <c r="AP8" s="196">
        <v>1998</v>
      </c>
      <c r="AQ8" s="196">
        <v>1999</v>
      </c>
      <c r="AR8" s="197">
        <v>2000</v>
      </c>
      <c r="AS8" s="48">
        <v>2001</v>
      </c>
      <c r="AT8" s="48">
        <v>2002</v>
      </c>
      <c r="AU8" s="50">
        <v>2003</v>
      </c>
      <c r="AV8" s="196"/>
      <c r="AW8" s="48">
        <v>2004</v>
      </c>
      <c r="AX8" s="57"/>
      <c r="AY8" s="49">
        <v>2005</v>
      </c>
      <c r="AZ8" s="49">
        <v>2006</v>
      </c>
      <c r="BA8" s="49">
        <v>2007</v>
      </c>
      <c r="BB8" s="131">
        <v>2008</v>
      </c>
      <c r="BC8" s="142">
        <v>2009</v>
      </c>
      <c r="BD8" s="49">
        <v>2010</v>
      </c>
      <c r="BE8" s="49">
        <v>2011</v>
      </c>
    </row>
    <row r="9" spans="1:57" s="5" customFormat="1" ht="15" customHeight="1" thickTop="1" x14ac:dyDescent="0.2">
      <c r="A9" s="58" t="s">
        <v>3</v>
      </c>
      <c r="B9" s="59">
        <v>837</v>
      </c>
      <c r="C9" s="69">
        <f t="shared" ref="C9:C57" si="0">B9/B$58</f>
        <v>0.73614775725593673</v>
      </c>
      <c r="D9" s="61"/>
      <c r="E9" s="59">
        <v>941</v>
      </c>
      <c r="F9" s="60">
        <f>E9/E$58</f>
        <v>0.78156146179401997</v>
      </c>
      <c r="G9" s="59">
        <v>948</v>
      </c>
      <c r="H9" s="60">
        <v>0.76205787781350487</v>
      </c>
      <c r="I9" s="59">
        <v>960</v>
      </c>
      <c r="J9" s="60">
        <f>I9/I$58</f>
        <v>0.75709779179810721</v>
      </c>
      <c r="K9" s="59">
        <v>956</v>
      </c>
      <c r="L9" s="60">
        <f>K9/K$58</f>
        <v>0.74051123160340826</v>
      </c>
      <c r="M9" s="59">
        <v>990</v>
      </c>
      <c r="N9" s="69">
        <f>M9/M$58</f>
        <v>0.76036866359447008</v>
      </c>
      <c r="O9" s="59">
        <v>1050</v>
      </c>
      <c r="P9" s="69">
        <f t="shared" ref="P9:P57" si="1">O9/O$58</f>
        <v>0.75485262401150255</v>
      </c>
      <c r="Q9" s="59">
        <v>1035</v>
      </c>
      <c r="R9" s="69">
        <f t="shared" ref="R9:R57" si="2">Q9/Q$58</f>
        <v>0.72733661278988049</v>
      </c>
      <c r="S9" s="59">
        <v>1042</v>
      </c>
      <c r="T9" s="69">
        <f t="shared" ref="T9:T57" si="3">S9/S$58</f>
        <v>0.72060857538035961</v>
      </c>
      <c r="U9" s="59">
        <v>1011</v>
      </c>
      <c r="V9" s="69">
        <f t="shared" ref="V9:V57" si="4">U9/U$58</f>
        <v>0.69246575342465755</v>
      </c>
      <c r="W9" s="59">
        <v>1019</v>
      </c>
      <c r="X9" s="69">
        <f t="shared" ref="X9:X57" si="5">W9/W$58</f>
        <v>0.67662682602921642</v>
      </c>
      <c r="Y9" s="136">
        <v>1048</v>
      </c>
      <c r="Z9" s="92">
        <f>Y9/Y$58</f>
        <v>0.66119873817034702</v>
      </c>
      <c r="AA9" s="154">
        <v>976</v>
      </c>
      <c r="AB9" s="163">
        <f>AA9/AA$58</f>
        <v>0.63707571801566576</v>
      </c>
      <c r="AC9" s="174">
        <v>986</v>
      </c>
      <c r="AD9" s="163">
        <f>AC9/AC$58</f>
        <v>0.61895794099183932</v>
      </c>
      <c r="AE9" s="174">
        <v>999</v>
      </c>
      <c r="AF9" s="163">
        <f>AE9/AE$58</f>
        <v>0.61704756022235951</v>
      </c>
      <c r="AG9" s="208">
        <v>958</v>
      </c>
      <c r="AH9" s="163">
        <v>0.58599999999999997</v>
      </c>
      <c r="AI9" s="61"/>
      <c r="AJ9" s="167">
        <f t="shared" ref="AJ9:AJ17" si="6">AE9-B9</f>
        <v>162</v>
      </c>
      <c r="AK9" s="60">
        <f t="shared" ref="AK9:AK17" si="7">AF9-C9</f>
        <v>-0.11910019703357722</v>
      </c>
      <c r="AL9" s="63" t="str">
        <f>A9</f>
        <v>PA</v>
      </c>
      <c r="AM9" s="45">
        <v>0.73356704645048199</v>
      </c>
      <c r="AN9" s="45">
        <v>0.77155555555555555</v>
      </c>
      <c r="AO9" s="45">
        <v>0.78156146179401997</v>
      </c>
      <c r="AP9" s="45">
        <v>0.76205787781350487</v>
      </c>
      <c r="AQ9" s="45">
        <v>0.75709779179810721</v>
      </c>
      <c r="AR9" s="45">
        <v>0.74051123160340826</v>
      </c>
      <c r="AS9" s="45">
        <f>N9</f>
        <v>0.76036866359447008</v>
      </c>
      <c r="AT9" s="45" t="e">
        <f>#REF!</f>
        <v>#REF!</v>
      </c>
      <c r="AU9" s="45">
        <f>P9</f>
        <v>0.75485262401150255</v>
      </c>
      <c r="AV9" s="56"/>
      <c r="AW9" s="45">
        <f>R9</f>
        <v>0.72733661278988049</v>
      </c>
      <c r="AX9" s="3"/>
      <c r="AY9" s="45">
        <f>T9</f>
        <v>0.72060857538035961</v>
      </c>
      <c r="AZ9" s="45">
        <f>V9</f>
        <v>0.69246575342465755</v>
      </c>
      <c r="BA9" s="45">
        <f>X9</f>
        <v>0.67662682602921642</v>
      </c>
      <c r="BB9" s="132">
        <v>0.66100000000000003</v>
      </c>
      <c r="BC9" s="143">
        <v>0.63700000000000001</v>
      </c>
      <c r="BD9" s="132">
        <v>0.61899999999999999</v>
      </c>
      <c r="BE9" s="132">
        <v>0.61699999999999999</v>
      </c>
    </row>
    <row r="10" spans="1:57" s="5" customFormat="1" ht="25.5" x14ac:dyDescent="0.2">
      <c r="A10" s="58" t="s">
        <v>70</v>
      </c>
      <c r="B10" s="59">
        <f>SUM(B11:B16)</f>
        <v>258</v>
      </c>
      <c r="C10" s="69">
        <f t="shared" si="0"/>
        <v>0.22691292875989447</v>
      </c>
      <c r="D10" s="61"/>
      <c r="E10" s="59"/>
      <c r="F10" s="60"/>
      <c r="G10" s="59"/>
      <c r="H10" s="60"/>
      <c r="I10" s="59"/>
      <c r="J10" s="60"/>
      <c r="K10" s="59"/>
      <c r="L10" s="60"/>
      <c r="M10" s="59"/>
      <c r="N10" s="69"/>
      <c r="O10" s="59">
        <f>SUM(O11:O16)</f>
        <v>198</v>
      </c>
      <c r="P10" s="69">
        <f t="shared" si="1"/>
        <v>0.14234363767074049</v>
      </c>
      <c r="Q10" s="59">
        <f>SUM(Q11:Q16)</f>
        <v>226</v>
      </c>
      <c r="R10" s="69">
        <f>Q10/Q$58</f>
        <v>0.15881939564300773</v>
      </c>
      <c r="S10" s="59">
        <f>SUM(S11:S16)</f>
        <v>241</v>
      </c>
      <c r="T10" s="69">
        <f t="shared" si="3"/>
        <v>0.16666666666666666</v>
      </c>
      <c r="U10" s="59">
        <f>SUM(U11:U16)</f>
        <v>266</v>
      </c>
      <c r="V10" s="69">
        <f t="shared" si="4"/>
        <v>0.18219178082191781</v>
      </c>
      <c r="W10" s="59">
        <f>SUM(W11:W16)</f>
        <v>280</v>
      </c>
      <c r="X10" s="69">
        <f t="shared" si="5"/>
        <v>0.18592297476759628</v>
      </c>
      <c r="Y10" s="136">
        <v>309</v>
      </c>
      <c r="Z10" s="92">
        <f t="shared" ref="Z10:Z57" si="8">Y10/Y$58</f>
        <v>0.19495268138801261</v>
      </c>
      <c r="AA10" s="154">
        <v>297</v>
      </c>
      <c r="AB10" s="163">
        <f t="shared" ref="AB10:AB57" si="9">AA10/AA$58</f>
        <v>0.19386422976501305</v>
      </c>
      <c r="AC10" s="174">
        <v>308</v>
      </c>
      <c r="AD10" s="163">
        <f t="shared" ref="AD10:AD17" si="10">AC10/AC$58</f>
        <v>0.19334588826114249</v>
      </c>
      <c r="AE10" s="174">
        <v>299</v>
      </c>
      <c r="AF10" s="163">
        <f t="shared" ref="AF10:AF17" si="11">AE10/AE$58</f>
        <v>0.18468190240889437</v>
      </c>
      <c r="AG10" s="208" t="s">
        <v>94</v>
      </c>
      <c r="AH10" s="163">
        <v>0.18590000000000001</v>
      </c>
      <c r="AI10" s="61"/>
      <c r="AJ10" s="167">
        <f t="shared" si="6"/>
        <v>41</v>
      </c>
      <c r="AK10" s="60">
        <f t="shared" si="7"/>
        <v>-4.2231026351000095E-2</v>
      </c>
      <c r="AL10" s="63"/>
      <c r="AM10" s="45"/>
      <c r="AN10" s="45"/>
      <c r="AO10" s="45"/>
      <c r="AP10" s="45"/>
      <c r="AQ10" s="45"/>
      <c r="AR10" s="45"/>
      <c r="AS10" s="45"/>
      <c r="AT10" s="45"/>
      <c r="AU10" s="45"/>
      <c r="AV10" s="56"/>
      <c r="AW10" s="45"/>
      <c r="AX10" s="3"/>
      <c r="AY10" s="45"/>
      <c r="AZ10" s="45"/>
      <c r="BA10" s="45"/>
      <c r="BB10" s="132"/>
      <c r="BC10" s="143"/>
      <c r="BD10" s="185"/>
      <c r="BE10" s="185"/>
    </row>
    <row r="11" spans="1:57" s="5" customFormat="1" ht="15" hidden="1" customHeight="1" x14ac:dyDescent="0.2">
      <c r="A11" s="43" t="s">
        <v>4</v>
      </c>
      <c r="B11" s="44">
        <v>154</v>
      </c>
      <c r="C11" s="70">
        <f t="shared" si="0"/>
        <v>0.13544415127528583</v>
      </c>
      <c r="D11" s="46"/>
      <c r="E11" s="44">
        <v>53</v>
      </c>
      <c r="F11" s="45">
        <f t="shared" ref="F11:F16" si="12">E11/E$58</f>
        <v>4.4019933554817273E-2</v>
      </c>
      <c r="G11" s="44">
        <v>61</v>
      </c>
      <c r="H11" s="45">
        <v>4.9035369774919617E-2</v>
      </c>
      <c r="I11" s="44">
        <v>51</v>
      </c>
      <c r="J11" s="45">
        <f t="shared" ref="J11:J16" si="13">I11/I$58</f>
        <v>4.0220820189274448E-2</v>
      </c>
      <c r="K11" s="44">
        <v>55</v>
      </c>
      <c r="L11" s="45">
        <f t="shared" ref="L11:L16" si="14">K11/K$58</f>
        <v>4.2602633617350893E-2</v>
      </c>
      <c r="M11" s="44">
        <v>49</v>
      </c>
      <c r="N11" s="70">
        <f t="shared" ref="N11:N16" si="15">M11/M$58</f>
        <v>3.7634408602150539E-2</v>
      </c>
      <c r="O11" s="44">
        <v>44</v>
      </c>
      <c r="P11" s="70">
        <f t="shared" si="1"/>
        <v>3.1631919482386771E-2</v>
      </c>
      <c r="Q11" s="44">
        <v>62</v>
      </c>
      <c r="R11" s="70">
        <f t="shared" si="2"/>
        <v>4.3569922698524242E-2</v>
      </c>
      <c r="S11" s="44">
        <v>78</v>
      </c>
      <c r="T11" s="70">
        <f t="shared" si="3"/>
        <v>5.3941908713692949E-2</v>
      </c>
      <c r="U11" s="59">
        <v>86</v>
      </c>
      <c r="V11" s="70">
        <f t="shared" si="4"/>
        <v>5.8904109589041097E-2</v>
      </c>
      <c r="W11" s="44">
        <v>96</v>
      </c>
      <c r="X11" s="70">
        <f t="shared" si="5"/>
        <v>6.3745019920318724E-2</v>
      </c>
      <c r="Y11" s="137"/>
      <c r="Z11" s="92">
        <f t="shared" si="8"/>
        <v>0</v>
      </c>
      <c r="AA11" s="154"/>
      <c r="AB11" s="163">
        <f t="shared" si="9"/>
        <v>0</v>
      </c>
      <c r="AC11" s="174"/>
      <c r="AD11" s="163">
        <f t="shared" si="10"/>
        <v>0</v>
      </c>
      <c r="AE11" s="174"/>
      <c r="AF11" s="163">
        <f t="shared" si="11"/>
        <v>0</v>
      </c>
      <c r="AG11" s="163"/>
      <c r="AH11" s="163"/>
      <c r="AI11" s="46"/>
      <c r="AJ11" s="167">
        <f t="shared" si="6"/>
        <v>-154</v>
      </c>
      <c r="AK11" s="60">
        <f t="shared" si="7"/>
        <v>-0.13544415127528583</v>
      </c>
      <c r="AL11" s="63" t="str">
        <f>A11</f>
        <v>NJ</v>
      </c>
      <c r="AM11" s="45">
        <v>5.5214723926380369E-2</v>
      </c>
      <c r="AN11" s="45">
        <v>0.04</v>
      </c>
      <c r="AO11" s="45">
        <v>3.4883720930232558E-2</v>
      </c>
      <c r="AP11" s="45">
        <v>3.8585209003215437E-2</v>
      </c>
      <c r="AQ11" s="45">
        <v>4.7318611987381701E-2</v>
      </c>
      <c r="AR11" s="45">
        <v>5.0348567002323777E-2</v>
      </c>
      <c r="AS11" s="45">
        <f>N11</f>
        <v>3.7634408602150539E-2</v>
      </c>
      <c r="AT11" s="45" t="e">
        <f>#REF!</f>
        <v>#REF!</v>
      </c>
      <c r="AU11" s="45">
        <f>P11</f>
        <v>3.1631919482386771E-2</v>
      </c>
      <c r="AV11" s="56"/>
      <c r="AW11" s="45">
        <f>R11</f>
        <v>4.3569922698524242E-2</v>
      </c>
      <c r="AX11" s="3"/>
      <c r="AY11" s="45">
        <f>T11</f>
        <v>5.3941908713692949E-2</v>
      </c>
      <c r="AZ11" s="45">
        <f>V11</f>
        <v>5.8904109589041097E-2</v>
      </c>
      <c r="BA11" s="45">
        <f>X11</f>
        <v>6.3745019920318724E-2</v>
      </c>
      <c r="BB11" s="56"/>
      <c r="BC11" s="56"/>
      <c r="BD11" s="56"/>
    </row>
    <row r="12" spans="1:57" s="5" customFormat="1" ht="15" hidden="1" customHeight="1" x14ac:dyDescent="0.2">
      <c r="A12" s="43" t="s">
        <v>6</v>
      </c>
      <c r="B12" s="44">
        <v>63</v>
      </c>
      <c r="C12" s="70">
        <f t="shared" si="0"/>
        <v>5.5408970976253295E-2</v>
      </c>
      <c r="D12" s="46"/>
      <c r="E12" s="44">
        <v>42</v>
      </c>
      <c r="F12" s="45">
        <f t="shared" si="12"/>
        <v>3.4883720930232558E-2</v>
      </c>
      <c r="G12" s="44">
        <v>48</v>
      </c>
      <c r="H12" s="45">
        <v>3.8585209003215437E-2</v>
      </c>
      <c r="I12" s="44">
        <v>60</v>
      </c>
      <c r="J12" s="45">
        <f t="shared" si="13"/>
        <v>4.7318611987381701E-2</v>
      </c>
      <c r="K12" s="44">
        <v>65</v>
      </c>
      <c r="L12" s="45">
        <f t="shared" si="14"/>
        <v>5.0348567002323777E-2</v>
      </c>
      <c r="M12" s="44">
        <v>63</v>
      </c>
      <c r="N12" s="70">
        <f t="shared" si="15"/>
        <v>4.8387096774193547E-2</v>
      </c>
      <c r="O12" s="44">
        <v>77</v>
      </c>
      <c r="P12" s="70">
        <f t="shared" si="1"/>
        <v>5.5355859094176854E-2</v>
      </c>
      <c r="Q12" s="44">
        <v>75</v>
      </c>
      <c r="R12" s="70">
        <f t="shared" si="2"/>
        <v>5.270555165144062E-2</v>
      </c>
      <c r="S12" s="44">
        <v>79</v>
      </c>
      <c r="T12" s="70">
        <f t="shared" si="3"/>
        <v>5.4633471645919779E-2</v>
      </c>
      <c r="U12" s="59">
        <v>86</v>
      </c>
      <c r="V12" s="70">
        <f t="shared" si="4"/>
        <v>5.8904109589041097E-2</v>
      </c>
      <c r="W12" s="44">
        <v>84</v>
      </c>
      <c r="X12" s="70">
        <f t="shared" si="5"/>
        <v>5.5776892430278883E-2</v>
      </c>
      <c r="Y12" s="137"/>
      <c r="Z12" s="92">
        <f t="shared" si="8"/>
        <v>0</v>
      </c>
      <c r="AA12" s="154"/>
      <c r="AB12" s="163">
        <f t="shared" si="9"/>
        <v>0</v>
      </c>
      <c r="AC12" s="174"/>
      <c r="AD12" s="163">
        <f t="shared" si="10"/>
        <v>0</v>
      </c>
      <c r="AE12" s="174"/>
      <c r="AF12" s="163">
        <f t="shared" si="11"/>
        <v>0</v>
      </c>
      <c r="AG12" s="163"/>
      <c r="AH12" s="163"/>
      <c r="AI12" s="46"/>
      <c r="AJ12" s="167">
        <f t="shared" si="6"/>
        <v>-63</v>
      </c>
      <c r="AK12" s="60">
        <f t="shared" si="7"/>
        <v>-5.5408970976253295E-2</v>
      </c>
      <c r="AL12" s="63" t="str">
        <f>A12</f>
        <v>MD</v>
      </c>
      <c r="AM12" s="45">
        <v>0.13496932515337423</v>
      </c>
      <c r="AN12" s="45">
        <v>7.644444444444444E-2</v>
      </c>
      <c r="AO12" s="45">
        <v>4.4019933554817273E-2</v>
      </c>
      <c r="AP12" s="45">
        <v>4.9035369774919617E-2</v>
      </c>
      <c r="AQ12" s="45">
        <v>4.0220820189274448E-2</v>
      </c>
      <c r="AR12" s="45">
        <v>4.2602633617350893E-2</v>
      </c>
      <c r="AS12" s="45">
        <f>N12</f>
        <v>4.8387096774193547E-2</v>
      </c>
      <c r="AT12" s="45" t="e">
        <f>#REF!</f>
        <v>#REF!</v>
      </c>
      <c r="AU12" s="45">
        <f>P12</f>
        <v>5.5355859094176854E-2</v>
      </c>
      <c r="AV12" s="56"/>
      <c r="AW12" s="45">
        <f>R12</f>
        <v>5.270555165144062E-2</v>
      </c>
      <c r="AX12" s="3"/>
      <c r="AY12" s="45">
        <f>T12</f>
        <v>5.4633471645919779E-2</v>
      </c>
      <c r="AZ12" s="45">
        <f>V12</f>
        <v>5.8904109589041097E-2</v>
      </c>
      <c r="BA12" s="45">
        <f>X12</f>
        <v>5.5776892430278883E-2</v>
      </c>
      <c r="BB12" s="56"/>
      <c r="BC12" s="56"/>
      <c r="BD12" s="56"/>
    </row>
    <row r="13" spans="1:57" s="5" customFormat="1" ht="15" hidden="1" customHeight="1" x14ac:dyDescent="0.2">
      <c r="A13" s="43" t="s">
        <v>5</v>
      </c>
      <c r="B13" s="44">
        <v>29</v>
      </c>
      <c r="C13" s="70">
        <f t="shared" si="0"/>
        <v>2.5505716798592787E-2</v>
      </c>
      <c r="D13" s="46"/>
      <c r="E13" s="44">
        <v>46</v>
      </c>
      <c r="F13" s="45">
        <f t="shared" si="12"/>
        <v>3.8205980066445183E-2</v>
      </c>
      <c r="G13" s="44">
        <v>41</v>
      </c>
      <c r="H13" s="45">
        <v>3.295819935691318E-2</v>
      </c>
      <c r="I13" s="44">
        <v>37</v>
      </c>
      <c r="J13" s="45">
        <f t="shared" si="13"/>
        <v>2.9179810725552049E-2</v>
      </c>
      <c r="K13" s="44">
        <v>47</v>
      </c>
      <c r="L13" s="45">
        <f t="shared" si="14"/>
        <v>3.6405886909372583E-2</v>
      </c>
      <c r="M13" s="44">
        <v>42</v>
      </c>
      <c r="N13" s="70">
        <f t="shared" si="15"/>
        <v>3.2258064516129031E-2</v>
      </c>
      <c r="O13" s="44">
        <v>50</v>
      </c>
      <c r="P13" s="70">
        <f t="shared" si="1"/>
        <v>3.5945363048166784E-2</v>
      </c>
      <c r="Q13" s="44">
        <v>55</v>
      </c>
      <c r="R13" s="70">
        <f t="shared" si="2"/>
        <v>3.8650737877723121E-2</v>
      </c>
      <c r="S13" s="44">
        <v>57</v>
      </c>
      <c r="T13" s="70">
        <f t="shared" si="3"/>
        <v>3.9419087136929459E-2</v>
      </c>
      <c r="U13" s="59">
        <v>56</v>
      </c>
      <c r="V13" s="70">
        <f t="shared" si="4"/>
        <v>3.8356164383561646E-2</v>
      </c>
      <c r="W13" s="44">
        <v>60</v>
      </c>
      <c r="X13" s="70">
        <f t="shared" si="5"/>
        <v>3.9840637450199202E-2</v>
      </c>
      <c r="Y13" s="137"/>
      <c r="Z13" s="92">
        <f t="shared" si="8"/>
        <v>0</v>
      </c>
      <c r="AA13" s="154"/>
      <c r="AB13" s="163">
        <f t="shared" si="9"/>
        <v>0</v>
      </c>
      <c r="AC13" s="174"/>
      <c r="AD13" s="163">
        <f t="shared" si="10"/>
        <v>0</v>
      </c>
      <c r="AE13" s="174"/>
      <c r="AF13" s="163">
        <f t="shared" si="11"/>
        <v>0</v>
      </c>
      <c r="AG13" s="163"/>
      <c r="AH13" s="163"/>
      <c r="AI13" s="46"/>
      <c r="AJ13" s="167">
        <f t="shared" si="6"/>
        <v>-29</v>
      </c>
      <c r="AK13" s="60">
        <f t="shared" si="7"/>
        <v>-2.5505716798592787E-2</v>
      </c>
      <c r="AL13" s="63" t="str">
        <f>A13</f>
        <v>NY</v>
      </c>
      <c r="AM13" s="45">
        <v>2.5416301489921123E-2</v>
      </c>
      <c r="AN13" s="45">
        <v>2.5777777777777778E-2</v>
      </c>
      <c r="AO13" s="45">
        <v>3.8205980066445183E-2</v>
      </c>
      <c r="AP13" s="45">
        <v>3.295819935691318E-2</v>
      </c>
      <c r="AQ13" s="45">
        <v>2.9179810725552049E-2</v>
      </c>
      <c r="AR13" s="45">
        <v>3.6405886909372583E-2</v>
      </c>
      <c r="AS13" s="45">
        <f>N13</f>
        <v>3.2258064516129031E-2</v>
      </c>
      <c r="AT13" s="45" t="e">
        <f>#REF!</f>
        <v>#REF!</v>
      </c>
      <c r="AU13" s="45">
        <f>P13</f>
        <v>3.5945363048166784E-2</v>
      </c>
      <c r="AV13" s="56"/>
      <c r="AW13" s="45">
        <f>R13</f>
        <v>3.8650737877723121E-2</v>
      </c>
      <c r="AX13" s="3"/>
      <c r="AY13" s="45">
        <f>T13</f>
        <v>3.9419087136929459E-2</v>
      </c>
      <c r="AZ13" s="45">
        <f>V13</f>
        <v>3.8356164383561646E-2</v>
      </c>
      <c r="BA13" s="45">
        <f>X13</f>
        <v>3.9840637450199202E-2</v>
      </c>
      <c r="BB13" s="56"/>
      <c r="BC13" s="56"/>
      <c r="BD13" s="56"/>
    </row>
    <row r="14" spans="1:57" s="5" customFormat="1" ht="15" hidden="1" customHeight="1" x14ac:dyDescent="0.2">
      <c r="A14" s="43" t="s">
        <v>10</v>
      </c>
      <c r="B14" s="44">
        <v>3</v>
      </c>
      <c r="C14" s="70">
        <f t="shared" si="0"/>
        <v>2.6385224274406332E-3</v>
      </c>
      <c r="D14" s="46"/>
      <c r="E14" s="44">
        <v>8</v>
      </c>
      <c r="F14" s="45">
        <f t="shared" si="12"/>
        <v>6.6445182724252493E-3</v>
      </c>
      <c r="G14" s="44">
        <v>8</v>
      </c>
      <c r="H14" s="45">
        <v>6.4308681672025723E-3</v>
      </c>
      <c r="I14" s="44">
        <v>7</v>
      </c>
      <c r="J14" s="45">
        <f t="shared" si="13"/>
        <v>5.5205047318611991E-3</v>
      </c>
      <c r="K14" s="44">
        <v>9</v>
      </c>
      <c r="L14" s="45">
        <f t="shared" si="14"/>
        <v>6.9713400464756006E-3</v>
      </c>
      <c r="M14" s="44">
        <v>14</v>
      </c>
      <c r="N14" s="70">
        <f t="shared" si="15"/>
        <v>1.0752688172043012E-2</v>
      </c>
      <c r="O14" s="44">
        <v>17</v>
      </c>
      <c r="P14" s="70">
        <f t="shared" si="1"/>
        <v>1.2221423436376708E-2</v>
      </c>
      <c r="Q14" s="44">
        <v>18</v>
      </c>
      <c r="R14" s="70">
        <f t="shared" si="2"/>
        <v>1.2649332396345749E-2</v>
      </c>
      <c r="S14" s="44">
        <v>17</v>
      </c>
      <c r="T14" s="70">
        <f t="shared" si="3"/>
        <v>1.1756569847856155E-2</v>
      </c>
      <c r="U14" s="59">
        <v>25</v>
      </c>
      <c r="V14" s="70">
        <f t="shared" si="4"/>
        <v>1.7123287671232876E-2</v>
      </c>
      <c r="W14" s="44">
        <v>25</v>
      </c>
      <c r="X14" s="70">
        <f t="shared" si="5"/>
        <v>1.6600265604249667E-2</v>
      </c>
      <c r="Y14" s="137"/>
      <c r="Z14" s="92">
        <f t="shared" si="8"/>
        <v>0</v>
      </c>
      <c r="AA14" s="154"/>
      <c r="AB14" s="163">
        <f t="shared" si="9"/>
        <v>0</v>
      </c>
      <c r="AC14" s="174"/>
      <c r="AD14" s="163">
        <f t="shared" si="10"/>
        <v>0</v>
      </c>
      <c r="AE14" s="174"/>
      <c r="AF14" s="163">
        <f t="shared" si="11"/>
        <v>0</v>
      </c>
      <c r="AG14" s="163"/>
      <c r="AH14" s="163"/>
      <c r="AI14" s="46"/>
      <c r="AJ14" s="167">
        <f t="shared" si="6"/>
        <v>-3</v>
      </c>
      <c r="AK14" s="60">
        <f t="shared" si="7"/>
        <v>-2.6385224274406332E-3</v>
      </c>
      <c r="AL14" s="63" t="str">
        <f>A14</f>
        <v>VA</v>
      </c>
      <c r="AM14" s="45">
        <v>7.8878177037686233E-3</v>
      </c>
      <c r="AN14" s="45">
        <v>1.6E-2</v>
      </c>
      <c r="AO14" s="45">
        <v>1.079734219269103E-2</v>
      </c>
      <c r="AP14" s="45">
        <v>9.6463022508038593E-3</v>
      </c>
      <c r="AQ14" s="45">
        <v>8.6750788643533121E-3</v>
      </c>
      <c r="AR14" s="45">
        <v>1.0069713400464756E-2</v>
      </c>
      <c r="AS14" s="45">
        <f>N14</f>
        <v>1.0752688172043012E-2</v>
      </c>
      <c r="AT14" s="45" t="e">
        <f>#REF!</f>
        <v>#REF!</v>
      </c>
      <c r="AU14" s="45">
        <f>P14</f>
        <v>1.2221423436376708E-2</v>
      </c>
      <c r="AV14" s="56"/>
      <c r="AW14" s="45">
        <f>R14</f>
        <v>1.2649332396345749E-2</v>
      </c>
      <c r="AX14" s="3"/>
      <c r="AY14" s="45">
        <f>T14</f>
        <v>1.1756569847856155E-2</v>
      </c>
      <c r="AZ14" s="45">
        <f>V14</f>
        <v>1.7123287671232876E-2</v>
      </c>
      <c r="BA14" s="45">
        <f>X14</f>
        <v>1.6600265604249667E-2</v>
      </c>
      <c r="BB14" s="56"/>
      <c r="BC14" s="56"/>
      <c r="BD14" s="56"/>
    </row>
    <row r="15" spans="1:57" s="5" customFormat="1" ht="15" hidden="1" customHeight="1" x14ac:dyDescent="0.2">
      <c r="A15" s="43" t="s">
        <v>18</v>
      </c>
      <c r="B15" s="44">
        <v>7</v>
      </c>
      <c r="C15" s="70">
        <f t="shared" si="0"/>
        <v>6.156552330694811E-3</v>
      </c>
      <c r="D15" s="46"/>
      <c r="E15" s="44">
        <v>2</v>
      </c>
      <c r="F15" s="45">
        <f t="shared" si="12"/>
        <v>1.6611295681063123E-3</v>
      </c>
      <c r="G15" s="44">
        <v>3</v>
      </c>
      <c r="H15" s="45">
        <v>2.4115755627009648E-3</v>
      </c>
      <c r="I15" s="44">
        <v>2</v>
      </c>
      <c r="J15" s="45">
        <f t="shared" si="13"/>
        <v>1.5772870662460567E-3</v>
      </c>
      <c r="K15" s="44">
        <v>4</v>
      </c>
      <c r="L15" s="45">
        <f t="shared" si="14"/>
        <v>3.0983733539891559E-3</v>
      </c>
      <c r="M15" s="44">
        <v>2</v>
      </c>
      <c r="N15" s="70">
        <f t="shared" si="15"/>
        <v>1.5360983102918587E-3</v>
      </c>
      <c r="O15" s="44">
        <v>4</v>
      </c>
      <c r="P15" s="70">
        <f t="shared" si="1"/>
        <v>2.875629043853343E-3</v>
      </c>
      <c r="Q15" s="44">
        <v>8</v>
      </c>
      <c r="R15" s="70">
        <f t="shared" si="2"/>
        <v>5.6219255094869993E-3</v>
      </c>
      <c r="S15" s="44">
        <v>6</v>
      </c>
      <c r="T15" s="70">
        <f t="shared" si="3"/>
        <v>4.1493775933609959E-3</v>
      </c>
      <c r="U15" s="59">
        <v>11</v>
      </c>
      <c r="V15" s="70">
        <f t="shared" si="4"/>
        <v>7.534246575342466E-3</v>
      </c>
      <c r="W15" s="44">
        <v>12</v>
      </c>
      <c r="X15" s="70">
        <f t="shared" si="5"/>
        <v>7.9681274900398405E-3</v>
      </c>
      <c r="Y15" s="137"/>
      <c r="Z15" s="92">
        <f t="shared" si="8"/>
        <v>0</v>
      </c>
      <c r="AA15" s="154"/>
      <c r="AB15" s="163">
        <f t="shared" si="9"/>
        <v>0</v>
      </c>
      <c r="AC15" s="174"/>
      <c r="AD15" s="163">
        <f t="shared" si="10"/>
        <v>0</v>
      </c>
      <c r="AE15" s="174"/>
      <c r="AF15" s="163">
        <f t="shared" si="11"/>
        <v>0</v>
      </c>
      <c r="AG15" s="163"/>
      <c r="AH15" s="163"/>
      <c r="AI15" s="46"/>
      <c r="AJ15" s="167">
        <f t="shared" si="6"/>
        <v>-7</v>
      </c>
      <c r="AK15" s="60">
        <f t="shared" si="7"/>
        <v>-6.156552330694811E-3</v>
      </c>
      <c r="AL15" s="63" t="str">
        <f>A15</f>
        <v>DE</v>
      </c>
      <c r="AM15" s="45">
        <v>0</v>
      </c>
      <c r="AN15" s="45">
        <v>0</v>
      </c>
      <c r="AO15" s="45">
        <v>6.6445182724252493E-3</v>
      </c>
      <c r="AP15" s="45">
        <v>7.2347266881028936E-3</v>
      </c>
      <c r="AQ15" s="45">
        <v>7.8864353312302835E-3</v>
      </c>
      <c r="AR15" s="45">
        <v>7.7459333849728895E-3</v>
      </c>
      <c r="AS15" s="45">
        <f>N15</f>
        <v>1.5360983102918587E-3</v>
      </c>
      <c r="AT15" s="45" t="e">
        <f>#REF!</f>
        <v>#REF!</v>
      </c>
      <c r="AU15" s="45">
        <f>P15</f>
        <v>2.875629043853343E-3</v>
      </c>
      <c r="AV15" s="56"/>
      <c r="AW15" s="45">
        <f>R15</f>
        <v>5.6219255094869993E-3</v>
      </c>
      <c r="AX15" s="3"/>
      <c r="AY15" s="45">
        <f>T15</f>
        <v>4.1493775933609959E-3</v>
      </c>
      <c r="AZ15" s="45">
        <f>V15</f>
        <v>7.534246575342466E-3</v>
      </c>
      <c r="BA15" s="45">
        <f>X15</f>
        <v>7.9681274900398405E-3</v>
      </c>
      <c r="BB15" s="56"/>
      <c r="BC15" s="56"/>
      <c r="BD15" s="56"/>
    </row>
    <row r="16" spans="1:57" s="5" customFormat="1" ht="15" hidden="1" customHeight="1" x14ac:dyDescent="0.2">
      <c r="A16" s="43" t="s">
        <v>16</v>
      </c>
      <c r="B16" s="44">
        <v>2</v>
      </c>
      <c r="C16" s="70">
        <f t="shared" si="0"/>
        <v>1.7590149516270889E-3</v>
      </c>
      <c r="D16" s="46"/>
      <c r="E16" s="44">
        <v>4</v>
      </c>
      <c r="F16" s="45">
        <f t="shared" si="12"/>
        <v>3.3222591362126247E-3</v>
      </c>
      <c r="G16" s="44">
        <v>4</v>
      </c>
      <c r="H16" s="45">
        <v>3.2154340836012861E-3</v>
      </c>
      <c r="I16" s="44">
        <v>5</v>
      </c>
      <c r="J16" s="45">
        <f t="shared" si="13"/>
        <v>3.9432176656151417E-3</v>
      </c>
      <c r="K16" s="44">
        <v>6</v>
      </c>
      <c r="L16" s="45">
        <f t="shared" si="14"/>
        <v>4.6475600309837332E-3</v>
      </c>
      <c r="M16" s="44">
        <v>6</v>
      </c>
      <c r="N16" s="70">
        <f t="shared" si="15"/>
        <v>4.608294930875576E-3</v>
      </c>
      <c r="O16" s="44">
        <v>6</v>
      </c>
      <c r="P16" s="70">
        <f t="shared" si="1"/>
        <v>4.3134435657800141E-3</v>
      </c>
      <c r="Q16" s="44">
        <v>8</v>
      </c>
      <c r="R16" s="70">
        <f t="shared" si="2"/>
        <v>5.6219255094869993E-3</v>
      </c>
      <c r="S16" s="44">
        <v>4</v>
      </c>
      <c r="T16" s="70">
        <f t="shared" si="3"/>
        <v>2.7662517289073307E-3</v>
      </c>
      <c r="U16" s="59">
        <v>2</v>
      </c>
      <c r="V16" s="70">
        <f t="shared" si="4"/>
        <v>1.3698630136986301E-3</v>
      </c>
      <c r="W16" s="44">
        <v>3</v>
      </c>
      <c r="X16" s="70">
        <f t="shared" si="5"/>
        <v>1.9920318725099601E-3</v>
      </c>
      <c r="Y16" s="137"/>
      <c r="Z16" s="92">
        <f t="shared" si="8"/>
        <v>0</v>
      </c>
      <c r="AA16" s="154"/>
      <c r="AB16" s="163">
        <f t="shared" si="9"/>
        <v>0</v>
      </c>
      <c r="AC16" s="174"/>
      <c r="AD16" s="163">
        <f t="shared" si="10"/>
        <v>0</v>
      </c>
      <c r="AE16" s="174"/>
      <c r="AF16" s="163">
        <f t="shared" si="11"/>
        <v>0</v>
      </c>
      <c r="AG16" s="163"/>
      <c r="AH16" s="163"/>
      <c r="AI16" s="46"/>
      <c r="AJ16" s="167">
        <f t="shared" si="6"/>
        <v>-2</v>
      </c>
      <c r="AK16" s="60">
        <f t="shared" si="7"/>
        <v>-1.7590149516270889E-3</v>
      </c>
    </row>
    <row r="17" spans="1:56" s="5" customFormat="1" ht="29.25" customHeight="1" thickBot="1" x14ac:dyDescent="0.25">
      <c r="A17" s="43" t="s">
        <v>71</v>
      </c>
      <c r="B17" s="44">
        <f>SUM(B18:B46)</f>
        <v>29</v>
      </c>
      <c r="C17" s="70">
        <f t="shared" si="0"/>
        <v>2.5505716798592787E-2</v>
      </c>
      <c r="D17" s="46"/>
      <c r="E17" s="44"/>
      <c r="F17" s="45"/>
      <c r="G17" s="44"/>
      <c r="H17" s="45"/>
      <c r="I17" s="44"/>
      <c r="J17" s="45"/>
      <c r="K17" s="44"/>
      <c r="L17" s="45"/>
      <c r="M17" s="44"/>
      <c r="N17" s="70"/>
      <c r="O17" s="44">
        <f>SUM(O18:O46)</f>
        <v>74</v>
      </c>
      <c r="P17" s="70">
        <f t="shared" si="1"/>
        <v>5.3199137311286844E-2</v>
      </c>
      <c r="Q17" s="44">
        <f>SUM(Q18:Q46)</f>
        <v>83</v>
      </c>
      <c r="R17" s="70">
        <f t="shared" si="2"/>
        <v>5.8327477160927621E-2</v>
      </c>
      <c r="S17" s="44">
        <f>SUM(S18:S46)</f>
        <v>84</v>
      </c>
      <c r="T17" s="70">
        <f t="shared" si="3"/>
        <v>5.8091286307053944E-2</v>
      </c>
      <c r="U17" s="44">
        <f>SUM(U18:U46)</f>
        <v>88</v>
      </c>
      <c r="V17" s="70">
        <f t="shared" si="4"/>
        <v>6.0273972602739728E-2</v>
      </c>
      <c r="W17" s="44">
        <f>SUM(W18:W46)</f>
        <v>108</v>
      </c>
      <c r="X17" s="70">
        <f t="shared" si="5"/>
        <v>7.1713147410358571E-2</v>
      </c>
      <c r="Y17" s="138">
        <v>132</v>
      </c>
      <c r="Z17" s="92">
        <f t="shared" si="8"/>
        <v>8.3280757097791799E-2</v>
      </c>
      <c r="AA17" s="154">
        <v>154</v>
      </c>
      <c r="AB17" s="163">
        <f t="shared" si="9"/>
        <v>0.10052219321148825</v>
      </c>
      <c r="AC17" s="174">
        <v>163</v>
      </c>
      <c r="AD17" s="163">
        <f t="shared" si="10"/>
        <v>0.10232266164469554</v>
      </c>
      <c r="AE17" s="174">
        <v>321</v>
      </c>
      <c r="AF17" s="163">
        <f t="shared" si="11"/>
        <v>0.19827053736874614</v>
      </c>
      <c r="AG17" s="207">
        <v>113</v>
      </c>
      <c r="AH17" s="163">
        <v>6.9000000000000006E-2</v>
      </c>
      <c r="AI17" s="46"/>
      <c r="AJ17" s="167">
        <f t="shared" si="6"/>
        <v>292</v>
      </c>
      <c r="AK17" s="60">
        <f t="shared" si="7"/>
        <v>0.17276482057015335</v>
      </c>
    </row>
    <row r="18" spans="1:56" s="5" customFormat="1" ht="15" hidden="1" customHeight="1" x14ac:dyDescent="0.2">
      <c r="A18" s="43" t="s">
        <v>8</v>
      </c>
      <c r="B18" s="44">
        <v>7</v>
      </c>
      <c r="C18" s="70">
        <f t="shared" si="0"/>
        <v>6.156552330694811E-3</v>
      </c>
      <c r="D18" s="46"/>
      <c r="E18" s="44">
        <v>8</v>
      </c>
      <c r="F18" s="45">
        <f t="shared" ref="F18:F34" si="16">E18/E$58</f>
        <v>6.6445182724252493E-3</v>
      </c>
      <c r="G18" s="44">
        <v>11</v>
      </c>
      <c r="H18" s="45">
        <v>8.8424437299035371E-3</v>
      </c>
      <c r="I18" s="44">
        <v>12</v>
      </c>
      <c r="J18" s="45">
        <f t="shared" ref="J18:J34" si="17">I18/I$58</f>
        <v>9.4637223974763408E-3</v>
      </c>
      <c r="K18" s="44">
        <v>11</v>
      </c>
      <c r="L18" s="45">
        <f t="shared" ref="L18:L34" si="18">K18/K$58</f>
        <v>8.5205267234701784E-3</v>
      </c>
      <c r="M18" s="44">
        <v>10</v>
      </c>
      <c r="N18" s="70">
        <f t="shared" ref="N18:N57" si="19">M18/M$58</f>
        <v>7.6804915514592934E-3</v>
      </c>
      <c r="O18" s="44">
        <v>8</v>
      </c>
      <c r="P18" s="70">
        <f t="shared" si="1"/>
        <v>5.7512580877066861E-3</v>
      </c>
      <c r="Q18" s="44">
        <v>8</v>
      </c>
      <c r="R18" s="70">
        <f t="shared" si="2"/>
        <v>5.6219255094869993E-3</v>
      </c>
      <c r="S18" s="44">
        <v>7</v>
      </c>
      <c r="T18" s="70">
        <f t="shared" si="3"/>
        <v>4.8409405255878286E-3</v>
      </c>
      <c r="U18" s="59">
        <v>11</v>
      </c>
      <c r="V18" s="70">
        <f t="shared" si="4"/>
        <v>7.534246575342466E-3</v>
      </c>
      <c r="W18" s="44">
        <v>17</v>
      </c>
      <c r="X18" s="70">
        <f t="shared" si="5"/>
        <v>1.1288180610889775E-2</v>
      </c>
      <c r="Y18" s="137"/>
      <c r="Z18" s="92">
        <f t="shared" si="8"/>
        <v>0</v>
      </c>
      <c r="AA18" s="154"/>
      <c r="AB18" s="163">
        <f t="shared" si="9"/>
        <v>0</v>
      </c>
      <c r="AC18" s="174"/>
      <c r="AD18" s="163"/>
      <c r="AE18" s="174"/>
      <c r="AF18" s="163"/>
      <c r="AG18" s="163"/>
      <c r="AH18" s="163"/>
      <c r="AI18" s="46"/>
      <c r="AJ18" s="59">
        <f t="shared" ref="AJ18:AJ56" si="20">W18-B18</f>
        <v>10</v>
      </c>
      <c r="AK18" s="60">
        <f t="shared" ref="AK18:AK57" si="21">AF18-C18</f>
        <v>-6.156552330694811E-3</v>
      </c>
      <c r="AL18" s="63" t="str">
        <f>A18</f>
        <v>MA</v>
      </c>
      <c r="AM18" s="45">
        <v>2.6292725679228747E-3</v>
      </c>
      <c r="AN18" s="45">
        <v>9.7777777777777776E-3</v>
      </c>
      <c r="AO18" s="45">
        <v>6.6445182724252493E-3</v>
      </c>
      <c r="AP18" s="45">
        <v>6.4308681672025723E-3</v>
      </c>
      <c r="AQ18" s="45">
        <v>5.5205047318611991E-3</v>
      </c>
      <c r="AR18" s="45">
        <v>6.9713400464756006E-3</v>
      </c>
      <c r="AS18" s="45">
        <f>N18</f>
        <v>7.6804915514592934E-3</v>
      </c>
      <c r="AT18" s="45" t="e">
        <f>#REF!</f>
        <v>#REF!</v>
      </c>
      <c r="AU18" s="45">
        <f>P18</f>
        <v>5.7512580877066861E-3</v>
      </c>
      <c r="AV18" s="56"/>
      <c r="AW18" s="45">
        <f>R18</f>
        <v>5.6219255094869993E-3</v>
      </c>
      <c r="AX18" s="3"/>
      <c r="AY18" s="45">
        <f>T18</f>
        <v>4.8409405255878286E-3</v>
      </c>
      <c r="AZ18" s="45">
        <f>V18</f>
        <v>7.534246575342466E-3</v>
      </c>
      <c r="BA18" s="45">
        <f>X18</f>
        <v>1.1288180610889775E-2</v>
      </c>
      <c r="BB18" s="56"/>
      <c r="BC18" s="56"/>
      <c r="BD18" s="56"/>
    </row>
    <row r="19" spans="1:56" s="5" customFormat="1" ht="15" hidden="1" customHeight="1" x14ac:dyDescent="0.2">
      <c r="A19" s="43" t="s">
        <v>17</v>
      </c>
      <c r="B19" s="44">
        <v>2</v>
      </c>
      <c r="C19" s="70">
        <f t="shared" si="0"/>
        <v>1.7590149516270889E-3</v>
      </c>
      <c r="D19" s="46"/>
      <c r="E19" s="44">
        <v>3</v>
      </c>
      <c r="F19" s="45">
        <f t="shared" si="16"/>
        <v>2.4916943521594683E-3</v>
      </c>
      <c r="G19" s="44">
        <v>3</v>
      </c>
      <c r="H19" s="45">
        <v>2.4115755627009648E-3</v>
      </c>
      <c r="I19" s="44">
        <v>9</v>
      </c>
      <c r="J19" s="45">
        <f t="shared" si="17"/>
        <v>7.0977917981072556E-3</v>
      </c>
      <c r="K19" s="44">
        <v>6</v>
      </c>
      <c r="L19" s="45">
        <f t="shared" si="18"/>
        <v>4.6475600309837332E-3</v>
      </c>
      <c r="M19" s="44">
        <v>3</v>
      </c>
      <c r="N19" s="70">
        <f t="shared" si="19"/>
        <v>2.304147465437788E-3</v>
      </c>
      <c r="O19" s="44">
        <v>11</v>
      </c>
      <c r="P19" s="70">
        <f t="shared" si="1"/>
        <v>7.9079798705966927E-3</v>
      </c>
      <c r="Q19" s="44">
        <v>12</v>
      </c>
      <c r="R19" s="70">
        <f t="shared" si="2"/>
        <v>8.4328882642304981E-3</v>
      </c>
      <c r="S19" s="44">
        <v>6</v>
      </c>
      <c r="T19" s="70">
        <f t="shared" si="3"/>
        <v>4.1493775933609959E-3</v>
      </c>
      <c r="U19" s="59">
        <v>11</v>
      </c>
      <c r="V19" s="70">
        <f t="shared" si="4"/>
        <v>7.534246575342466E-3</v>
      </c>
      <c r="W19" s="44">
        <v>12</v>
      </c>
      <c r="X19" s="70">
        <f t="shared" si="5"/>
        <v>7.9681274900398405E-3</v>
      </c>
      <c r="Y19" s="137"/>
      <c r="Z19" s="92">
        <f t="shared" si="8"/>
        <v>0</v>
      </c>
      <c r="AA19" s="154"/>
      <c r="AB19" s="163">
        <f t="shared" si="9"/>
        <v>0</v>
      </c>
      <c r="AC19" s="174"/>
      <c r="AD19" s="163"/>
      <c r="AE19" s="174"/>
      <c r="AF19" s="163"/>
      <c r="AG19" s="163"/>
      <c r="AH19" s="163"/>
      <c r="AI19" s="46"/>
      <c r="AJ19" s="59">
        <f t="shared" si="20"/>
        <v>10</v>
      </c>
      <c r="AK19" s="60">
        <f t="shared" si="21"/>
        <v>-1.7590149516270889E-3</v>
      </c>
      <c r="AL19" s="63" t="str">
        <f>A19</f>
        <v>CA</v>
      </c>
      <c r="AM19" s="45">
        <v>6.1349693251533744E-3</v>
      </c>
      <c r="AN19" s="45">
        <v>4.4444444444444444E-3</v>
      </c>
      <c r="AO19" s="45">
        <v>6.6445182724252493E-3</v>
      </c>
      <c r="AP19" s="45">
        <v>8.8424437299035371E-3</v>
      </c>
      <c r="AQ19" s="45">
        <v>9.4637223974763408E-3</v>
      </c>
      <c r="AR19" s="45">
        <v>8.5205267234701784E-3</v>
      </c>
      <c r="AS19" s="45">
        <f>N19</f>
        <v>2.304147465437788E-3</v>
      </c>
      <c r="AT19" s="45" t="e">
        <f>#REF!</f>
        <v>#REF!</v>
      </c>
      <c r="AU19" s="45">
        <f>P19</f>
        <v>7.9079798705966927E-3</v>
      </c>
      <c r="AV19" s="56"/>
      <c r="AW19" s="45">
        <f>R19</f>
        <v>8.4328882642304981E-3</v>
      </c>
      <c r="AX19" s="3"/>
      <c r="AY19" s="45">
        <f>T19</f>
        <v>4.1493775933609959E-3</v>
      </c>
      <c r="AZ19" s="45">
        <f>V19</f>
        <v>7.534246575342466E-3</v>
      </c>
      <c r="BA19" s="45">
        <f>X19</f>
        <v>7.9681274900398405E-3</v>
      </c>
      <c r="BB19" s="56"/>
      <c r="BC19" s="56"/>
      <c r="BD19" s="56"/>
    </row>
    <row r="20" spans="1:56" s="5" customFormat="1" ht="15" hidden="1" customHeight="1" x14ac:dyDescent="0.2">
      <c r="A20" s="43" t="s">
        <v>7</v>
      </c>
      <c r="B20" s="44">
        <v>9</v>
      </c>
      <c r="C20" s="70">
        <f t="shared" si="0"/>
        <v>7.9155672823219003E-3</v>
      </c>
      <c r="D20" s="46"/>
      <c r="E20" s="44">
        <v>13</v>
      </c>
      <c r="F20" s="45">
        <f t="shared" si="16"/>
        <v>1.079734219269103E-2</v>
      </c>
      <c r="G20" s="44">
        <v>12</v>
      </c>
      <c r="H20" s="45">
        <v>9.6463022508038593E-3</v>
      </c>
      <c r="I20" s="44">
        <v>11</v>
      </c>
      <c r="J20" s="45">
        <f t="shared" si="17"/>
        <v>8.6750788643533121E-3</v>
      </c>
      <c r="K20" s="44">
        <v>13</v>
      </c>
      <c r="L20" s="45">
        <f t="shared" si="18"/>
        <v>1.0069713400464756E-2</v>
      </c>
      <c r="M20" s="44">
        <v>10</v>
      </c>
      <c r="N20" s="70">
        <f t="shared" si="19"/>
        <v>7.6804915514592934E-3</v>
      </c>
      <c r="O20" s="44">
        <v>8</v>
      </c>
      <c r="P20" s="70">
        <f t="shared" si="1"/>
        <v>5.7512580877066861E-3</v>
      </c>
      <c r="Q20" s="44">
        <v>10</v>
      </c>
      <c r="R20" s="70">
        <f t="shared" si="2"/>
        <v>7.0274068868587487E-3</v>
      </c>
      <c r="S20" s="44">
        <v>15</v>
      </c>
      <c r="T20" s="70">
        <f t="shared" si="3"/>
        <v>1.0373443983402489E-2</v>
      </c>
      <c r="U20" s="59">
        <v>12</v>
      </c>
      <c r="V20" s="70">
        <f t="shared" si="4"/>
        <v>8.21917808219178E-3</v>
      </c>
      <c r="W20" s="44">
        <v>11</v>
      </c>
      <c r="X20" s="70">
        <f t="shared" si="5"/>
        <v>7.3041168658698535E-3</v>
      </c>
      <c r="Y20" s="137"/>
      <c r="Z20" s="92">
        <f t="shared" si="8"/>
        <v>0</v>
      </c>
      <c r="AA20" s="154"/>
      <c r="AB20" s="163">
        <f t="shared" si="9"/>
        <v>0</v>
      </c>
      <c r="AC20" s="174"/>
      <c r="AD20" s="163"/>
      <c r="AE20" s="174"/>
      <c r="AF20" s="163"/>
      <c r="AG20" s="163"/>
      <c r="AH20" s="163"/>
      <c r="AI20" s="46"/>
      <c r="AJ20" s="59">
        <f t="shared" si="20"/>
        <v>2</v>
      </c>
      <c r="AK20" s="60">
        <f t="shared" si="21"/>
        <v>-7.9155672823219003E-3</v>
      </c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s="5" customFormat="1" ht="15" hidden="1" customHeight="1" x14ac:dyDescent="0.2">
      <c r="A21" s="43" t="s">
        <v>9</v>
      </c>
      <c r="B21" s="44">
        <v>0</v>
      </c>
      <c r="C21" s="70">
        <f t="shared" si="0"/>
        <v>0</v>
      </c>
      <c r="D21" s="46"/>
      <c r="E21" s="44">
        <v>8</v>
      </c>
      <c r="F21" s="45">
        <f t="shared" si="16"/>
        <v>6.6445182724252493E-3</v>
      </c>
      <c r="G21" s="44">
        <v>9</v>
      </c>
      <c r="H21" s="45">
        <v>7.2347266881028936E-3</v>
      </c>
      <c r="I21" s="44">
        <v>10</v>
      </c>
      <c r="J21" s="45">
        <f t="shared" si="17"/>
        <v>7.8864353312302835E-3</v>
      </c>
      <c r="K21" s="44">
        <v>10</v>
      </c>
      <c r="L21" s="45">
        <f t="shared" si="18"/>
        <v>7.7459333849728895E-3</v>
      </c>
      <c r="M21" s="44">
        <v>11</v>
      </c>
      <c r="N21" s="70">
        <f t="shared" si="19"/>
        <v>8.4485407066052232E-3</v>
      </c>
      <c r="O21" s="44">
        <v>10</v>
      </c>
      <c r="P21" s="70">
        <f t="shared" si="1"/>
        <v>7.1890726096333572E-3</v>
      </c>
      <c r="Q21" s="44">
        <v>16</v>
      </c>
      <c r="R21" s="70">
        <f t="shared" si="2"/>
        <v>1.1243851018973999E-2</v>
      </c>
      <c r="S21" s="44">
        <v>14</v>
      </c>
      <c r="T21" s="70">
        <f t="shared" si="3"/>
        <v>9.6818810511756573E-3</v>
      </c>
      <c r="U21" s="59">
        <v>12</v>
      </c>
      <c r="V21" s="70">
        <f t="shared" si="4"/>
        <v>8.21917808219178E-3</v>
      </c>
      <c r="W21" s="44">
        <v>11</v>
      </c>
      <c r="X21" s="70">
        <f t="shared" si="5"/>
        <v>7.3041168658698535E-3</v>
      </c>
      <c r="Y21" s="137"/>
      <c r="Z21" s="92">
        <f t="shared" si="8"/>
        <v>0</v>
      </c>
      <c r="AA21" s="154"/>
      <c r="AB21" s="163">
        <f t="shared" si="9"/>
        <v>0</v>
      </c>
      <c r="AC21" s="174"/>
      <c r="AD21" s="163"/>
      <c r="AE21" s="174"/>
      <c r="AF21" s="163"/>
      <c r="AG21" s="163"/>
      <c r="AH21" s="163"/>
      <c r="AI21" s="46"/>
      <c r="AJ21" s="59">
        <f t="shared" si="20"/>
        <v>11</v>
      </c>
      <c r="AK21" s="60">
        <f t="shared" si="21"/>
        <v>0</v>
      </c>
      <c r="AL21" s="64" t="s">
        <v>11</v>
      </c>
      <c r="AM21" s="41">
        <v>1.1393514460999123E-2</v>
      </c>
      <c r="AN21" s="41">
        <v>3.2000000000000001E-2</v>
      </c>
      <c r="AO21" s="41">
        <v>3.9867109634551492E-2</v>
      </c>
      <c r="AP21" s="41">
        <v>4.9035369774919617E-2</v>
      </c>
      <c r="AQ21" s="41">
        <v>5.5E-2</v>
      </c>
      <c r="AR21" s="41">
        <v>0.05</v>
      </c>
      <c r="AS21" s="41">
        <f>N57</f>
        <v>4.5314900153609831E-2</v>
      </c>
      <c r="AT21" s="41" t="e">
        <f>#REF!</f>
        <v>#REF!</v>
      </c>
      <c r="AU21" s="41">
        <f>P57</f>
        <v>4.9604601006470163E-2</v>
      </c>
      <c r="AV21" s="56"/>
      <c r="AW21" s="41">
        <f>R57</f>
        <v>5.5516514406184117E-2</v>
      </c>
      <c r="AX21" s="51"/>
      <c r="AY21" s="41">
        <f>T57</f>
        <v>5.4633471645919779E-2</v>
      </c>
      <c r="AZ21" s="41">
        <f>V57</f>
        <v>6.5068493150684928E-2</v>
      </c>
      <c r="BA21" s="41">
        <f>X57</f>
        <v>6.5737051792828682E-2</v>
      </c>
      <c r="BB21" s="56"/>
      <c r="BC21" s="56"/>
      <c r="BD21" s="56"/>
    </row>
    <row r="22" spans="1:56" s="5" customFormat="1" ht="15" hidden="1" customHeight="1" x14ac:dyDescent="0.2">
      <c r="A22" s="43" t="s">
        <v>27</v>
      </c>
      <c r="B22" s="44">
        <v>0</v>
      </c>
      <c r="C22" s="70">
        <f t="shared" si="0"/>
        <v>0</v>
      </c>
      <c r="D22" s="46"/>
      <c r="E22" s="44">
        <v>0</v>
      </c>
      <c r="F22" s="45">
        <f t="shared" si="16"/>
        <v>0</v>
      </c>
      <c r="G22" s="44">
        <v>1</v>
      </c>
      <c r="H22" s="45">
        <f>G22/G$58</f>
        <v>8.0385852090032153E-4</v>
      </c>
      <c r="I22" s="44">
        <v>1</v>
      </c>
      <c r="J22" s="45">
        <f t="shared" si="17"/>
        <v>7.8864353312302837E-4</v>
      </c>
      <c r="K22" s="44">
        <v>2</v>
      </c>
      <c r="L22" s="45">
        <f t="shared" si="18"/>
        <v>1.5491866769945779E-3</v>
      </c>
      <c r="M22" s="44">
        <v>2</v>
      </c>
      <c r="N22" s="70">
        <f t="shared" si="19"/>
        <v>1.5360983102918587E-3</v>
      </c>
      <c r="O22" s="44">
        <v>5</v>
      </c>
      <c r="P22" s="70">
        <f t="shared" si="1"/>
        <v>3.5945363048166786E-3</v>
      </c>
      <c r="Q22" s="44">
        <v>4</v>
      </c>
      <c r="R22" s="70">
        <f t="shared" si="2"/>
        <v>2.8109627547434997E-3</v>
      </c>
      <c r="S22" s="44">
        <v>5</v>
      </c>
      <c r="T22" s="70">
        <f t="shared" si="3"/>
        <v>3.4578146611341631E-3</v>
      </c>
      <c r="U22" s="59">
        <v>7</v>
      </c>
      <c r="V22" s="70">
        <f t="shared" si="4"/>
        <v>4.7945205479452057E-3</v>
      </c>
      <c r="W22" s="44">
        <v>7</v>
      </c>
      <c r="X22" s="70">
        <f t="shared" si="5"/>
        <v>4.6480743691899072E-3</v>
      </c>
      <c r="Y22" s="137"/>
      <c r="Z22" s="92">
        <f t="shared" si="8"/>
        <v>0</v>
      </c>
      <c r="AA22" s="154"/>
      <c r="AB22" s="163">
        <f t="shared" si="9"/>
        <v>0</v>
      </c>
      <c r="AC22" s="174"/>
      <c r="AD22" s="163"/>
      <c r="AE22" s="174"/>
      <c r="AF22" s="163"/>
      <c r="AG22" s="163"/>
      <c r="AH22" s="163"/>
      <c r="AI22" s="46"/>
      <c r="AJ22" s="59">
        <f t="shared" si="20"/>
        <v>7</v>
      </c>
      <c r="AK22" s="60">
        <f t="shared" si="21"/>
        <v>0</v>
      </c>
      <c r="AL22" s="65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</row>
    <row r="23" spans="1:56" s="5" customFormat="1" ht="15" hidden="1" customHeight="1" x14ac:dyDescent="0.2">
      <c r="A23" s="43" t="s">
        <v>13</v>
      </c>
      <c r="B23" s="44">
        <v>2</v>
      </c>
      <c r="C23" s="70">
        <f t="shared" si="0"/>
        <v>1.7590149516270889E-3</v>
      </c>
      <c r="D23" s="46"/>
      <c r="E23" s="44">
        <v>5</v>
      </c>
      <c r="F23" s="45">
        <f t="shared" si="16"/>
        <v>4.152823920265781E-3</v>
      </c>
      <c r="G23" s="44">
        <v>6</v>
      </c>
      <c r="H23" s="45">
        <v>4.8231511254019296E-3</v>
      </c>
      <c r="I23" s="44">
        <v>5</v>
      </c>
      <c r="J23" s="45">
        <f t="shared" si="17"/>
        <v>3.9432176656151417E-3</v>
      </c>
      <c r="K23" s="44">
        <v>5</v>
      </c>
      <c r="L23" s="45">
        <f t="shared" si="18"/>
        <v>3.8729666924864447E-3</v>
      </c>
      <c r="M23" s="44">
        <v>0</v>
      </c>
      <c r="N23" s="70">
        <f t="shared" si="19"/>
        <v>0</v>
      </c>
      <c r="O23" s="44">
        <v>4</v>
      </c>
      <c r="P23" s="70">
        <f t="shared" si="1"/>
        <v>2.875629043853343E-3</v>
      </c>
      <c r="Q23" s="44">
        <v>6</v>
      </c>
      <c r="R23" s="70">
        <f t="shared" si="2"/>
        <v>4.216444132115249E-3</v>
      </c>
      <c r="S23" s="44">
        <v>5</v>
      </c>
      <c r="T23" s="70">
        <f t="shared" si="3"/>
        <v>3.4578146611341631E-3</v>
      </c>
      <c r="U23" s="59">
        <v>6</v>
      </c>
      <c r="V23" s="70">
        <f t="shared" si="4"/>
        <v>4.10958904109589E-3</v>
      </c>
      <c r="W23" s="44">
        <v>6</v>
      </c>
      <c r="X23" s="70">
        <f t="shared" si="5"/>
        <v>3.9840637450199202E-3</v>
      </c>
      <c r="Y23" s="137"/>
      <c r="Z23" s="92">
        <f t="shared" si="8"/>
        <v>0</v>
      </c>
      <c r="AA23" s="154"/>
      <c r="AB23" s="163">
        <f t="shared" si="9"/>
        <v>0</v>
      </c>
      <c r="AC23" s="174"/>
      <c r="AD23" s="163"/>
      <c r="AE23" s="174"/>
      <c r="AF23" s="163"/>
      <c r="AG23" s="163"/>
      <c r="AH23" s="163"/>
      <c r="AI23" s="46"/>
      <c r="AJ23" s="59">
        <f t="shared" si="20"/>
        <v>4</v>
      </c>
      <c r="AK23" s="60">
        <f t="shared" si="21"/>
        <v>-1.7590149516270889E-3</v>
      </c>
    </row>
    <row r="24" spans="1:56" s="5" customFormat="1" ht="15" hidden="1" customHeight="1" x14ac:dyDescent="0.2">
      <c r="A24" s="43" t="s">
        <v>46</v>
      </c>
      <c r="B24" s="44">
        <v>0</v>
      </c>
      <c r="C24" s="70">
        <f t="shared" si="0"/>
        <v>0</v>
      </c>
      <c r="D24" s="46"/>
      <c r="E24" s="44">
        <v>0</v>
      </c>
      <c r="F24" s="45">
        <f t="shared" si="16"/>
        <v>0</v>
      </c>
      <c r="G24" s="44">
        <v>0</v>
      </c>
      <c r="H24" s="45">
        <f>G24/G$58</f>
        <v>0</v>
      </c>
      <c r="I24" s="44">
        <v>1</v>
      </c>
      <c r="J24" s="45">
        <f t="shared" si="17"/>
        <v>7.8864353312302837E-4</v>
      </c>
      <c r="K24" s="44">
        <v>2</v>
      </c>
      <c r="L24" s="45">
        <f t="shared" si="18"/>
        <v>1.5491866769945779E-3</v>
      </c>
      <c r="M24" s="44">
        <v>4</v>
      </c>
      <c r="N24" s="70">
        <f t="shared" si="19"/>
        <v>3.0721966205837174E-3</v>
      </c>
      <c r="O24" s="44">
        <v>4</v>
      </c>
      <c r="P24" s="70">
        <f t="shared" si="1"/>
        <v>2.875629043853343E-3</v>
      </c>
      <c r="Q24" s="44">
        <v>4</v>
      </c>
      <c r="R24" s="70">
        <f t="shared" si="2"/>
        <v>2.8109627547434997E-3</v>
      </c>
      <c r="S24" s="44">
        <v>3</v>
      </c>
      <c r="T24" s="70">
        <f t="shared" si="3"/>
        <v>2.0746887966804979E-3</v>
      </c>
      <c r="U24" s="59">
        <v>4</v>
      </c>
      <c r="V24" s="70">
        <f t="shared" si="4"/>
        <v>2.7397260273972603E-3</v>
      </c>
      <c r="W24" s="44">
        <v>5</v>
      </c>
      <c r="X24" s="70">
        <f t="shared" si="5"/>
        <v>3.3200531208499337E-3</v>
      </c>
      <c r="Y24" s="137"/>
      <c r="Z24" s="92">
        <f t="shared" si="8"/>
        <v>0</v>
      </c>
      <c r="AA24" s="154"/>
      <c r="AB24" s="163">
        <f t="shared" si="9"/>
        <v>0</v>
      </c>
      <c r="AC24" s="174"/>
      <c r="AD24" s="163"/>
      <c r="AE24" s="174"/>
      <c r="AF24" s="163"/>
      <c r="AG24" s="163"/>
      <c r="AH24" s="163"/>
      <c r="AI24" s="46"/>
      <c r="AJ24" s="59">
        <f t="shared" si="20"/>
        <v>5</v>
      </c>
      <c r="AK24" s="60">
        <f t="shared" si="21"/>
        <v>0</v>
      </c>
    </row>
    <row r="25" spans="1:56" s="5" customFormat="1" ht="15" hidden="1" customHeight="1" x14ac:dyDescent="0.2">
      <c r="A25" s="43" t="s">
        <v>14</v>
      </c>
      <c r="B25" s="44">
        <v>2</v>
      </c>
      <c r="C25" s="70">
        <f t="shared" si="0"/>
        <v>1.7590149516270889E-3</v>
      </c>
      <c r="D25" s="46"/>
      <c r="E25" s="44">
        <v>3</v>
      </c>
      <c r="F25" s="45">
        <f t="shared" si="16"/>
        <v>2.4916943521594683E-3</v>
      </c>
      <c r="G25" s="44">
        <v>5</v>
      </c>
      <c r="H25" s="45">
        <v>4.0192926045016075E-3</v>
      </c>
      <c r="I25" s="44">
        <v>2</v>
      </c>
      <c r="J25" s="45">
        <f t="shared" si="17"/>
        <v>1.5772870662460567E-3</v>
      </c>
      <c r="K25" s="44">
        <v>2</v>
      </c>
      <c r="L25" s="45">
        <f t="shared" si="18"/>
        <v>1.5491866769945779E-3</v>
      </c>
      <c r="M25" s="44">
        <v>2</v>
      </c>
      <c r="N25" s="70">
        <f t="shared" si="19"/>
        <v>1.5360983102918587E-3</v>
      </c>
      <c r="O25" s="44">
        <v>2</v>
      </c>
      <c r="P25" s="70">
        <f t="shared" si="1"/>
        <v>1.4378145219266715E-3</v>
      </c>
      <c r="Q25" s="44">
        <v>3</v>
      </c>
      <c r="R25" s="70">
        <f t="shared" si="2"/>
        <v>2.1082220660576245E-3</v>
      </c>
      <c r="S25" s="44">
        <v>4</v>
      </c>
      <c r="T25" s="70">
        <f t="shared" si="3"/>
        <v>2.7662517289073307E-3</v>
      </c>
      <c r="U25" s="59">
        <v>2</v>
      </c>
      <c r="V25" s="70">
        <f t="shared" si="4"/>
        <v>1.3698630136986301E-3</v>
      </c>
      <c r="W25" s="44">
        <v>5</v>
      </c>
      <c r="X25" s="70">
        <f t="shared" si="5"/>
        <v>3.3200531208499337E-3</v>
      </c>
      <c r="Y25" s="137"/>
      <c r="Z25" s="92">
        <f t="shared" si="8"/>
        <v>0</v>
      </c>
      <c r="AA25" s="154"/>
      <c r="AB25" s="163">
        <f t="shared" si="9"/>
        <v>0</v>
      </c>
      <c r="AC25" s="174"/>
      <c r="AD25" s="163"/>
      <c r="AE25" s="174"/>
      <c r="AF25" s="163"/>
      <c r="AG25" s="163"/>
      <c r="AH25" s="163"/>
      <c r="AI25" s="46"/>
      <c r="AJ25" s="59">
        <f t="shared" si="20"/>
        <v>3</v>
      </c>
      <c r="AK25" s="60">
        <f t="shared" si="21"/>
        <v>-1.7590149516270889E-3</v>
      </c>
    </row>
    <row r="26" spans="1:56" s="5" customFormat="1" ht="15" hidden="1" customHeight="1" x14ac:dyDescent="0.2">
      <c r="A26" s="43" t="s">
        <v>31</v>
      </c>
      <c r="B26" s="44">
        <v>0</v>
      </c>
      <c r="C26" s="70">
        <f t="shared" si="0"/>
        <v>0</v>
      </c>
      <c r="D26" s="46"/>
      <c r="E26" s="44">
        <v>3</v>
      </c>
      <c r="F26" s="45">
        <f t="shared" si="16"/>
        <v>2.4916943521594683E-3</v>
      </c>
      <c r="G26" s="44">
        <v>2</v>
      </c>
      <c r="H26" s="45">
        <f>G26/G$58</f>
        <v>1.6077170418006431E-3</v>
      </c>
      <c r="I26" s="44">
        <v>2</v>
      </c>
      <c r="J26" s="45">
        <f t="shared" si="17"/>
        <v>1.5772870662460567E-3</v>
      </c>
      <c r="K26" s="44">
        <v>1</v>
      </c>
      <c r="L26" s="45">
        <f t="shared" si="18"/>
        <v>7.7459333849728897E-4</v>
      </c>
      <c r="M26" s="44">
        <v>3</v>
      </c>
      <c r="N26" s="70">
        <f t="shared" si="19"/>
        <v>2.304147465437788E-3</v>
      </c>
      <c r="O26" s="44">
        <v>3</v>
      </c>
      <c r="P26" s="70">
        <f t="shared" si="1"/>
        <v>2.1567217828900071E-3</v>
      </c>
      <c r="Q26" s="44">
        <v>3</v>
      </c>
      <c r="R26" s="70">
        <f t="shared" si="2"/>
        <v>2.1082220660576245E-3</v>
      </c>
      <c r="S26" s="44">
        <v>4</v>
      </c>
      <c r="T26" s="70">
        <f t="shared" si="3"/>
        <v>2.7662517289073307E-3</v>
      </c>
      <c r="U26" s="59">
        <v>4</v>
      </c>
      <c r="V26" s="70">
        <f t="shared" si="4"/>
        <v>2.7397260273972603E-3</v>
      </c>
      <c r="W26" s="44">
        <v>5</v>
      </c>
      <c r="X26" s="70">
        <f t="shared" si="5"/>
        <v>3.3200531208499337E-3</v>
      </c>
      <c r="Y26" s="137"/>
      <c r="Z26" s="92">
        <f t="shared" si="8"/>
        <v>0</v>
      </c>
      <c r="AA26" s="154"/>
      <c r="AB26" s="163">
        <f t="shared" si="9"/>
        <v>0</v>
      </c>
      <c r="AC26" s="174"/>
      <c r="AD26" s="163"/>
      <c r="AE26" s="174"/>
      <c r="AF26" s="163"/>
      <c r="AG26" s="163"/>
      <c r="AH26" s="163"/>
      <c r="AI26" s="46"/>
      <c r="AJ26" s="59">
        <f t="shared" si="20"/>
        <v>5</v>
      </c>
      <c r="AK26" s="60">
        <f t="shared" si="21"/>
        <v>0</v>
      </c>
    </row>
    <row r="27" spans="1:56" s="5" customFormat="1" ht="15" hidden="1" customHeight="1" x14ac:dyDescent="0.2">
      <c r="A27" s="43" t="s">
        <v>29</v>
      </c>
      <c r="B27" s="44">
        <v>0</v>
      </c>
      <c r="C27" s="70">
        <f t="shared" si="0"/>
        <v>0</v>
      </c>
      <c r="D27" s="46"/>
      <c r="E27" s="44">
        <v>3</v>
      </c>
      <c r="F27" s="45">
        <f t="shared" si="16"/>
        <v>2.4916943521594683E-3</v>
      </c>
      <c r="G27" s="44">
        <v>2</v>
      </c>
      <c r="H27" s="45">
        <f>G27/G$58</f>
        <v>1.6077170418006431E-3</v>
      </c>
      <c r="I27" s="44">
        <v>2</v>
      </c>
      <c r="J27" s="45">
        <f t="shared" si="17"/>
        <v>1.5772870662460567E-3</v>
      </c>
      <c r="K27" s="44">
        <v>2</v>
      </c>
      <c r="L27" s="45">
        <f t="shared" si="18"/>
        <v>1.5491866769945779E-3</v>
      </c>
      <c r="M27" s="44">
        <v>0</v>
      </c>
      <c r="N27" s="70">
        <f t="shared" si="19"/>
        <v>0</v>
      </c>
      <c r="O27" s="44">
        <v>1</v>
      </c>
      <c r="P27" s="70">
        <f t="shared" si="1"/>
        <v>7.1890726096333576E-4</v>
      </c>
      <c r="Q27" s="44"/>
      <c r="R27" s="70">
        <f t="shared" si="2"/>
        <v>0</v>
      </c>
      <c r="S27" s="44">
        <v>1</v>
      </c>
      <c r="T27" s="70">
        <f t="shared" si="3"/>
        <v>6.9156293222683268E-4</v>
      </c>
      <c r="U27" s="59">
        <v>2</v>
      </c>
      <c r="V27" s="70">
        <f t="shared" si="4"/>
        <v>1.3698630136986301E-3</v>
      </c>
      <c r="W27" s="44">
        <v>4</v>
      </c>
      <c r="X27" s="70">
        <f t="shared" si="5"/>
        <v>2.6560424966799467E-3</v>
      </c>
      <c r="Y27" s="137"/>
      <c r="Z27" s="92">
        <f t="shared" si="8"/>
        <v>0</v>
      </c>
      <c r="AA27" s="154"/>
      <c r="AB27" s="163">
        <f t="shared" si="9"/>
        <v>0</v>
      </c>
      <c r="AC27" s="174"/>
      <c r="AD27" s="163"/>
      <c r="AE27" s="174"/>
      <c r="AF27" s="163"/>
      <c r="AG27" s="163"/>
      <c r="AH27" s="163"/>
      <c r="AI27" s="46"/>
      <c r="AJ27" s="59">
        <f t="shared" si="20"/>
        <v>4</v>
      </c>
      <c r="AK27" s="60">
        <f t="shared" si="21"/>
        <v>0</v>
      </c>
    </row>
    <row r="28" spans="1:56" s="5" customFormat="1" ht="15" hidden="1" customHeight="1" x14ac:dyDescent="0.2">
      <c r="A28" s="43" t="s">
        <v>21</v>
      </c>
      <c r="B28" s="44">
        <v>0</v>
      </c>
      <c r="C28" s="70">
        <f t="shared" si="0"/>
        <v>0</v>
      </c>
      <c r="D28" s="46"/>
      <c r="E28" s="44">
        <v>0</v>
      </c>
      <c r="F28" s="45">
        <f t="shared" si="16"/>
        <v>0</v>
      </c>
      <c r="G28" s="44">
        <v>1</v>
      </c>
      <c r="H28" s="45">
        <f>G28/G$58</f>
        <v>8.0385852090032153E-4</v>
      </c>
      <c r="I28" s="44">
        <v>0</v>
      </c>
      <c r="J28" s="45">
        <f t="shared" si="17"/>
        <v>0</v>
      </c>
      <c r="K28" s="44">
        <v>1</v>
      </c>
      <c r="L28" s="45">
        <f t="shared" si="18"/>
        <v>7.7459333849728897E-4</v>
      </c>
      <c r="M28" s="44">
        <v>2</v>
      </c>
      <c r="N28" s="70">
        <f t="shared" si="19"/>
        <v>1.5360983102918587E-3</v>
      </c>
      <c r="O28" s="44">
        <v>3</v>
      </c>
      <c r="P28" s="70">
        <f t="shared" si="1"/>
        <v>2.1567217828900071E-3</v>
      </c>
      <c r="Q28" s="44">
        <v>5</v>
      </c>
      <c r="R28" s="70">
        <f t="shared" si="2"/>
        <v>3.5137034434293743E-3</v>
      </c>
      <c r="S28" s="44">
        <v>4</v>
      </c>
      <c r="T28" s="70">
        <f t="shared" si="3"/>
        <v>2.7662517289073307E-3</v>
      </c>
      <c r="U28" s="59">
        <v>4</v>
      </c>
      <c r="V28" s="70">
        <f t="shared" si="4"/>
        <v>2.7397260273972603E-3</v>
      </c>
      <c r="W28" s="44">
        <v>3</v>
      </c>
      <c r="X28" s="70">
        <f t="shared" si="5"/>
        <v>1.9920318725099601E-3</v>
      </c>
      <c r="Y28" s="137"/>
      <c r="Z28" s="92">
        <f t="shared" si="8"/>
        <v>0</v>
      </c>
      <c r="AA28" s="154"/>
      <c r="AB28" s="163">
        <f t="shared" si="9"/>
        <v>0</v>
      </c>
      <c r="AC28" s="174"/>
      <c r="AD28" s="163"/>
      <c r="AE28" s="174"/>
      <c r="AF28" s="163"/>
      <c r="AG28" s="163"/>
      <c r="AH28" s="163"/>
      <c r="AI28" s="46"/>
      <c r="AJ28" s="59">
        <f t="shared" si="20"/>
        <v>3</v>
      </c>
      <c r="AK28" s="60">
        <f t="shared" si="21"/>
        <v>0</v>
      </c>
    </row>
    <row r="29" spans="1:56" s="5" customFormat="1" ht="15" hidden="1" customHeight="1" x14ac:dyDescent="0.2">
      <c r="A29" s="43" t="s">
        <v>22</v>
      </c>
      <c r="B29" s="44">
        <v>0</v>
      </c>
      <c r="C29" s="70">
        <f t="shared" si="0"/>
        <v>0</v>
      </c>
      <c r="D29" s="46"/>
      <c r="E29" s="44">
        <v>0</v>
      </c>
      <c r="F29" s="45">
        <f t="shared" si="16"/>
        <v>0</v>
      </c>
      <c r="G29" s="44">
        <v>1</v>
      </c>
      <c r="H29" s="45">
        <f>G29/G$58</f>
        <v>8.0385852090032153E-4</v>
      </c>
      <c r="I29" s="44">
        <v>1</v>
      </c>
      <c r="J29" s="45">
        <f t="shared" si="17"/>
        <v>7.8864353312302837E-4</v>
      </c>
      <c r="K29" s="44">
        <v>1</v>
      </c>
      <c r="L29" s="45">
        <f t="shared" si="18"/>
        <v>7.7459333849728897E-4</v>
      </c>
      <c r="M29" s="44">
        <v>1</v>
      </c>
      <c r="N29" s="70">
        <f t="shared" si="19"/>
        <v>7.6804915514592934E-4</v>
      </c>
      <c r="O29" s="44">
        <v>0</v>
      </c>
      <c r="P29" s="70">
        <f t="shared" si="1"/>
        <v>0</v>
      </c>
      <c r="Q29" s="44">
        <v>0</v>
      </c>
      <c r="R29" s="70">
        <f t="shared" si="2"/>
        <v>0</v>
      </c>
      <c r="S29" s="44">
        <v>0</v>
      </c>
      <c r="T29" s="70">
        <f t="shared" si="3"/>
        <v>0</v>
      </c>
      <c r="U29" s="59">
        <v>0</v>
      </c>
      <c r="V29" s="70">
        <f t="shared" si="4"/>
        <v>0</v>
      </c>
      <c r="W29" s="44">
        <v>3</v>
      </c>
      <c r="X29" s="70">
        <f t="shared" si="5"/>
        <v>1.9920318725099601E-3</v>
      </c>
      <c r="Y29" s="137"/>
      <c r="Z29" s="92">
        <f t="shared" si="8"/>
        <v>0</v>
      </c>
      <c r="AA29" s="154"/>
      <c r="AB29" s="163">
        <f t="shared" si="9"/>
        <v>0</v>
      </c>
      <c r="AC29" s="174"/>
      <c r="AD29" s="163"/>
      <c r="AE29" s="174"/>
      <c r="AF29" s="163"/>
      <c r="AG29" s="163"/>
      <c r="AH29" s="163"/>
      <c r="AI29" s="46"/>
      <c r="AJ29" s="59">
        <f t="shared" si="20"/>
        <v>3</v>
      </c>
      <c r="AK29" s="60">
        <f t="shared" si="21"/>
        <v>0</v>
      </c>
    </row>
    <row r="30" spans="1:56" s="5" customFormat="1" ht="15" hidden="1" customHeight="1" x14ac:dyDescent="0.2">
      <c r="A30" s="43" t="s">
        <v>15</v>
      </c>
      <c r="B30" s="44">
        <v>3</v>
      </c>
      <c r="C30" s="70">
        <f t="shared" si="0"/>
        <v>2.6385224274406332E-3</v>
      </c>
      <c r="D30" s="46"/>
      <c r="E30" s="44">
        <v>1</v>
      </c>
      <c r="F30" s="45">
        <f t="shared" si="16"/>
        <v>8.3056478405315617E-4</v>
      </c>
      <c r="G30" s="44">
        <v>4</v>
      </c>
      <c r="H30" s="45">
        <v>3.2154340836012861E-3</v>
      </c>
      <c r="I30" s="44">
        <v>3</v>
      </c>
      <c r="J30" s="45">
        <f t="shared" si="17"/>
        <v>2.3659305993690852E-3</v>
      </c>
      <c r="K30" s="44">
        <v>2</v>
      </c>
      <c r="L30" s="45">
        <f t="shared" si="18"/>
        <v>1.5491866769945779E-3</v>
      </c>
      <c r="M30" s="44">
        <v>1</v>
      </c>
      <c r="N30" s="70">
        <f t="shared" si="19"/>
        <v>7.6804915514592934E-4</v>
      </c>
      <c r="O30" s="44">
        <v>2</v>
      </c>
      <c r="P30" s="70">
        <f t="shared" si="1"/>
        <v>1.4378145219266715E-3</v>
      </c>
      <c r="Q30" s="44">
        <v>2</v>
      </c>
      <c r="R30" s="70">
        <f t="shared" si="2"/>
        <v>1.4054813773717498E-3</v>
      </c>
      <c r="S30" s="44">
        <v>3</v>
      </c>
      <c r="T30" s="70">
        <f t="shared" si="3"/>
        <v>2.0746887966804979E-3</v>
      </c>
      <c r="U30" s="59">
        <v>1</v>
      </c>
      <c r="V30" s="70">
        <f t="shared" si="4"/>
        <v>6.8493150684931507E-4</v>
      </c>
      <c r="W30" s="44">
        <v>2</v>
      </c>
      <c r="X30" s="70">
        <f t="shared" si="5"/>
        <v>1.3280212483399733E-3</v>
      </c>
      <c r="Y30" s="137"/>
      <c r="Z30" s="92">
        <f t="shared" si="8"/>
        <v>0</v>
      </c>
      <c r="AA30" s="154"/>
      <c r="AB30" s="163">
        <f t="shared" si="9"/>
        <v>0</v>
      </c>
      <c r="AC30" s="174"/>
      <c r="AD30" s="163"/>
      <c r="AE30" s="174"/>
      <c r="AF30" s="163"/>
      <c r="AG30" s="163"/>
      <c r="AH30" s="163"/>
      <c r="AI30" s="46"/>
      <c r="AJ30" s="59">
        <f t="shared" si="20"/>
        <v>-1</v>
      </c>
      <c r="AK30" s="60">
        <f t="shared" si="21"/>
        <v>-2.6385224274406332E-3</v>
      </c>
    </row>
    <row r="31" spans="1:56" s="5" customFormat="1" ht="15" hidden="1" customHeight="1" x14ac:dyDescent="0.2">
      <c r="A31" s="43" t="s">
        <v>42</v>
      </c>
      <c r="B31" s="44">
        <v>2</v>
      </c>
      <c r="C31" s="70">
        <f t="shared" si="0"/>
        <v>1.7590149516270889E-3</v>
      </c>
      <c r="D31" s="46"/>
      <c r="E31" s="44">
        <v>0</v>
      </c>
      <c r="F31" s="45">
        <f t="shared" si="16"/>
        <v>0</v>
      </c>
      <c r="G31" s="44">
        <v>0</v>
      </c>
      <c r="H31" s="45">
        <f>G31/G$58</f>
        <v>0</v>
      </c>
      <c r="I31" s="44">
        <v>0</v>
      </c>
      <c r="J31" s="45">
        <f t="shared" si="17"/>
        <v>0</v>
      </c>
      <c r="K31" s="44">
        <v>0</v>
      </c>
      <c r="L31" s="45">
        <f t="shared" si="18"/>
        <v>0</v>
      </c>
      <c r="M31" s="44">
        <v>0</v>
      </c>
      <c r="N31" s="70">
        <f t="shared" si="19"/>
        <v>0</v>
      </c>
      <c r="O31" s="44"/>
      <c r="P31" s="70">
        <f t="shared" si="1"/>
        <v>0</v>
      </c>
      <c r="Q31" s="44">
        <v>1</v>
      </c>
      <c r="R31" s="70">
        <f t="shared" si="2"/>
        <v>7.0274068868587491E-4</v>
      </c>
      <c r="S31" s="44">
        <v>2</v>
      </c>
      <c r="T31" s="70">
        <f t="shared" si="3"/>
        <v>1.3831258644536654E-3</v>
      </c>
      <c r="U31" s="59">
        <v>2</v>
      </c>
      <c r="V31" s="70">
        <f t="shared" si="4"/>
        <v>1.3698630136986301E-3</v>
      </c>
      <c r="W31" s="44">
        <v>2</v>
      </c>
      <c r="X31" s="70">
        <f t="shared" si="5"/>
        <v>1.3280212483399733E-3</v>
      </c>
      <c r="Y31" s="137"/>
      <c r="Z31" s="92">
        <f t="shared" si="8"/>
        <v>0</v>
      </c>
      <c r="AA31" s="154"/>
      <c r="AB31" s="163">
        <f t="shared" si="9"/>
        <v>0</v>
      </c>
      <c r="AC31" s="174"/>
      <c r="AD31" s="163"/>
      <c r="AE31" s="174"/>
      <c r="AF31" s="163"/>
      <c r="AG31" s="163"/>
      <c r="AH31" s="163"/>
      <c r="AI31" s="46"/>
      <c r="AJ31" s="59">
        <f t="shared" si="20"/>
        <v>0</v>
      </c>
      <c r="AK31" s="60">
        <f t="shared" si="21"/>
        <v>-1.7590149516270889E-3</v>
      </c>
    </row>
    <row r="32" spans="1:56" s="5" customFormat="1" ht="15" hidden="1" customHeight="1" x14ac:dyDescent="0.2">
      <c r="A32" s="43" t="s">
        <v>20</v>
      </c>
      <c r="B32" s="44">
        <v>0</v>
      </c>
      <c r="C32" s="70">
        <f t="shared" si="0"/>
        <v>0</v>
      </c>
      <c r="D32" s="46"/>
      <c r="E32" s="44">
        <v>1</v>
      </c>
      <c r="F32" s="45">
        <f t="shared" si="16"/>
        <v>8.3056478405315617E-4</v>
      </c>
      <c r="G32" s="44">
        <v>1</v>
      </c>
      <c r="H32" s="45">
        <f>G32/G$58</f>
        <v>8.0385852090032153E-4</v>
      </c>
      <c r="I32" s="44">
        <v>0</v>
      </c>
      <c r="J32" s="45">
        <f t="shared" si="17"/>
        <v>0</v>
      </c>
      <c r="K32" s="44">
        <v>0</v>
      </c>
      <c r="L32" s="45">
        <f t="shared" si="18"/>
        <v>0</v>
      </c>
      <c r="M32" s="44">
        <v>0</v>
      </c>
      <c r="N32" s="70">
        <f t="shared" si="19"/>
        <v>0</v>
      </c>
      <c r="O32" s="44">
        <v>0</v>
      </c>
      <c r="P32" s="70">
        <f t="shared" si="1"/>
        <v>0</v>
      </c>
      <c r="Q32" s="44">
        <v>0</v>
      </c>
      <c r="R32" s="70">
        <f t="shared" si="2"/>
        <v>0</v>
      </c>
      <c r="S32" s="44">
        <v>1</v>
      </c>
      <c r="T32" s="70">
        <f t="shared" si="3"/>
        <v>6.9156293222683268E-4</v>
      </c>
      <c r="U32" s="59">
        <v>1</v>
      </c>
      <c r="V32" s="70">
        <f t="shared" si="4"/>
        <v>6.8493150684931507E-4</v>
      </c>
      <c r="W32" s="44">
        <v>1</v>
      </c>
      <c r="X32" s="70">
        <f t="shared" si="5"/>
        <v>6.6401062416998667E-4</v>
      </c>
      <c r="Y32" s="137"/>
      <c r="Z32" s="92">
        <f t="shared" si="8"/>
        <v>0</v>
      </c>
      <c r="AA32" s="154"/>
      <c r="AB32" s="163">
        <f t="shared" si="9"/>
        <v>0</v>
      </c>
      <c r="AC32" s="174"/>
      <c r="AD32" s="163"/>
      <c r="AE32" s="174"/>
      <c r="AF32" s="163"/>
      <c r="AG32" s="163"/>
      <c r="AH32" s="163"/>
      <c r="AI32" s="46"/>
      <c r="AJ32" s="59">
        <f t="shared" si="20"/>
        <v>1</v>
      </c>
      <c r="AK32" s="60">
        <f t="shared" si="21"/>
        <v>0</v>
      </c>
    </row>
    <row r="33" spans="1:37" s="5" customFormat="1" ht="15" hidden="1" customHeight="1" x14ac:dyDescent="0.2">
      <c r="A33" s="43" t="s">
        <v>51</v>
      </c>
      <c r="B33" s="44">
        <v>0</v>
      </c>
      <c r="C33" s="70">
        <f t="shared" si="0"/>
        <v>0</v>
      </c>
      <c r="D33" s="46"/>
      <c r="E33" s="44">
        <v>2</v>
      </c>
      <c r="F33" s="45">
        <f t="shared" si="16"/>
        <v>1.6611295681063123E-3</v>
      </c>
      <c r="G33" s="44">
        <v>0</v>
      </c>
      <c r="H33" s="45">
        <f>G33/G$58</f>
        <v>0</v>
      </c>
      <c r="I33" s="44">
        <v>0</v>
      </c>
      <c r="J33" s="45">
        <f t="shared" si="17"/>
        <v>0</v>
      </c>
      <c r="K33" s="44">
        <v>0</v>
      </c>
      <c r="L33" s="45">
        <f t="shared" si="18"/>
        <v>0</v>
      </c>
      <c r="M33" s="44">
        <v>0</v>
      </c>
      <c r="N33" s="70">
        <f t="shared" si="19"/>
        <v>0</v>
      </c>
      <c r="O33" s="44">
        <v>0</v>
      </c>
      <c r="P33" s="70">
        <f t="shared" si="1"/>
        <v>0</v>
      </c>
      <c r="Q33" s="44">
        <v>0</v>
      </c>
      <c r="R33" s="70">
        <f t="shared" si="2"/>
        <v>0</v>
      </c>
      <c r="S33" s="44">
        <v>1</v>
      </c>
      <c r="T33" s="70">
        <f t="shared" si="3"/>
        <v>6.9156293222683268E-4</v>
      </c>
      <c r="U33" s="59">
        <v>1</v>
      </c>
      <c r="V33" s="70">
        <f t="shared" si="4"/>
        <v>6.8493150684931507E-4</v>
      </c>
      <c r="W33" s="44">
        <v>1</v>
      </c>
      <c r="X33" s="70">
        <f t="shared" si="5"/>
        <v>6.6401062416998667E-4</v>
      </c>
      <c r="Y33" s="137"/>
      <c r="Z33" s="92">
        <f t="shared" si="8"/>
        <v>0</v>
      </c>
      <c r="AA33" s="154"/>
      <c r="AB33" s="163">
        <f t="shared" si="9"/>
        <v>0</v>
      </c>
      <c r="AC33" s="174"/>
      <c r="AD33" s="163"/>
      <c r="AE33" s="174"/>
      <c r="AF33" s="163"/>
      <c r="AG33" s="163"/>
      <c r="AH33" s="163"/>
      <c r="AI33" s="46"/>
      <c r="AJ33" s="59">
        <f t="shared" si="20"/>
        <v>1</v>
      </c>
      <c r="AK33" s="60">
        <f t="shared" si="21"/>
        <v>0</v>
      </c>
    </row>
    <row r="34" spans="1:37" s="5" customFormat="1" ht="15" hidden="1" customHeight="1" x14ac:dyDescent="0.2">
      <c r="A34" s="43" t="s">
        <v>23</v>
      </c>
      <c r="B34" s="44">
        <v>0</v>
      </c>
      <c r="C34" s="70">
        <f t="shared" si="0"/>
        <v>0</v>
      </c>
      <c r="D34" s="46"/>
      <c r="E34" s="44">
        <v>1</v>
      </c>
      <c r="F34" s="45">
        <f t="shared" si="16"/>
        <v>8.3056478405315617E-4</v>
      </c>
      <c r="G34" s="44">
        <v>1</v>
      </c>
      <c r="H34" s="45">
        <f>G34/G$58</f>
        <v>8.0385852090032153E-4</v>
      </c>
      <c r="I34" s="44">
        <v>2</v>
      </c>
      <c r="J34" s="45">
        <f t="shared" si="17"/>
        <v>1.5772870662460567E-3</v>
      </c>
      <c r="K34" s="44">
        <v>1</v>
      </c>
      <c r="L34" s="45">
        <f t="shared" si="18"/>
        <v>7.7459333849728897E-4</v>
      </c>
      <c r="M34" s="44">
        <v>2</v>
      </c>
      <c r="N34" s="70">
        <f t="shared" si="19"/>
        <v>1.5360983102918587E-3</v>
      </c>
      <c r="O34" s="44">
        <v>0</v>
      </c>
      <c r="P34" s="70">
        <f t="shared" si="1"/>
        <v>0</v>
      </c>
      <c r="Q34" s="44">
        <v>0</v>
      </c>
      <c r="R34" s="70">
        <f t="shared" si="2"/>
        <v>0</v>
      </c>
      <c r="S34" s="44">
        <v>0</v>
      </c>
      <c r="T34" s="70">
        <f t="shared" si="3"/>
        <v>0</v>
      </c>
      <c r="U34" s="59">
        <v>1</v>
      </c>
      <c r="V34" s="70">
        <f t="shared" si="4"/>
        <v>6.8493150684931507E-4</v>
      </c>
      <c r="W34" s="44">
        <v>1</v>
      </c>
      <c r="X34" s="70">
        <f t="shared" si="5"/>
        <v>6.6401062416998667E-4</v>
      </c>
      <c r="Y34" s="137"/>
      <c r="Z34" s="92">
        <f t="shared" si="8"/>
        <v>0</v>
      </c>
      <c r="AA34" s="154"/>
      <c r="AB34" s="163">
        <f t="shared" si="9"/>
        <v>0</v>
      </c>
      <c r="AC34" s="174"/>
      <c r="AD34" s="163"/>
      <c r="AE34" s="174"/>
      <c r="AF34" s="163"/>
      <c r="AG34" s="163"/>
      <c r="AH34" s="163"/>
      <c r="AI34" s="46"/>
      <c r="AJ34" s="59">
        <f t="shared" si="20"/>
        <v>1</v>
      </c>
      <c r="AK34" s="60">
        <f t="shared" si="21"/>
        <v>0</v>
      </c>
    </row>
    <row r="35" spans="1:37" s="5" customFormat="1" ht="15" hidden="1" customHeight="1" x14ac:dyDescent="0.2">
      <c r="A35" s="43" t="s">
        <v>0</v>
      </c>
      <c r="B35" s="44">
        <v>0</v>
      </c>
      <c r="C35" s="70">
        <f t="shared" si="0"/>
        <v>0</v>
      </c>
      <c r="D35" s="46"/>
      <c r="E35" s="44"/>
      <c r="F35" s="45"/>
      <c r="G35" s="44"/>
      <c r="H35" s="45"/>
      <c r="I35" s="44"/>
      <c r="J35" s="45"/>
      <c r="K35" s="44"/>
      <c r="L35" s="45"/>
      <c r="M35" s="44">
        <v>0</v>
      </c>
      <c r="N35" s="70">
        <f t="shared" si="19"/>
        <v>0</v>
      </c>
      <c r="O35" s="44">
        <v>0</v>
      </c>
      <c r="P35" s="70">
        <f t="shared" si="1"/>
        <v>0</v>
      </c>
      <c r="Q35" s="44">
        <v>0</v>
      </c>
      <c r="R35" s="70">
        <f t="shared" si="2"/>
        <v>0</v>
      </c>
      <c r="S35" s="44">
        <v>1</v>
      </c>
      <c r="T35" s="70">
        <f t="shared" si="3"/>
        <v>6.9156293222683268E-4</v>
      </c>
      <c r="U35" s="59">
        <v>1</v>
      </c>
      <c r="V35" s="70">
        <f t="shared" si="4"/>
        <v>6.8493150684931507E-4</v>
      </c>
      <c r="W35" s="44">
        <v>1</v>
      </c>
      <c r="X35" s="70">
        <f t="shared" si="5"/>
        <v>6.6401062416998667E-4</v>
      </c>
      <c r="Y35" s="137"/>
      <c r="Z35" s="92">
        <f t="shared" si="8"/>
        <v>0</v>
      </c>
      <c r="AA35" s="154"/>
      <c r="AB35" s="163">
        <f t="shared" si="9"/>
        <v>0</v>
      </c>
      <c r="AC35" s="174"/>
      <c r="AD35" s="163"/>
      <c r="AE35" s="174"/>
      <c r="AF35" s="163"/>
      <c r="AG35" s="163"/>
      <c r="AH35" s="163"/>
      <c r="AI35" s="46"/>
      <c r="AJ35" s="59">
        <f t="shared" si="20"/>
        <v>1</v>
      </c>
      <c r="AK35" s="60">
        <f t="shared" si="21"/>
        <v>0</v>
      </c>
    </row>
    <row r="36" spans="1:37" s="5" customFormat="1" ht="15" hidden="1" customHeight="1" x14ac:dyDescent="0.2">
      <c r="A36" s="43" t="s">
        <v>38</v>
      </c>
      <c r="B36" s="44">
        <v>0</v>
      </c>
      <c r="C36" s="70">
        <f t="shared" si="0"/>
        <v>0</v>
      </c>
      <c r="D36" s="46"/>
      <c r="E36" s="44">
        <v>0</v>
      </c>
      <c r="F36" s="45">
        <f t="shared" ref="F36:F41" si="22">E36/E$58</f>
        <v>0</v>
      </c>
      <c r="G36" s="44">
        <v>0</v>
      </c>
      <c r="H36" s="45">
        <f t="shared" ref="H36:H41" si="23">G36/G$58</f>
        <v>0</v>
      </c>
      <c r="I36" s="44">
        <v>1</v>
      </c>
      <c r="J36" s="45">
        <f t="shared" ref="J36:J41" si="24">I36/I$58</f>
        <v>7.8864353312302837E-4</v>
      </c>
      <c r="K36" s="44">
        <v>2</v>
      </c>
      <c r="L36" s="45">
        <f t="shared" ref="L36:L41" si="25">K36/K$58</f>
        <v>1.5491866769945779E-3</v>
      </c>
      <c r="M36" s="44">
        <v>1</v>
      </c>
      <c r="N36" s="70">
        <f t="shared" si="19"/>
        <v>7.6804915514592934E-4</v>
      </c>
      <c r="O36" s="44">
        <v>1</v>
      </c>
      <c r="P36" s="70">
        <f t="shared" si="1"/>
        <v>7.1890726096333576E-4</v>
      </c>
      <c r="Q36" s="44">
        <v>1</v>
      </c>
      <c r="R36" s="70">
        <f t="shared" si="2"/>
        <v>7.0274068868587491E-4</v>
      </c>
      <c r="S36" s="44">
        <v>1</v>
      </c>
      <c r="T36" s="70">
        <f t="shared" si="3"/>
        <v>6.9156293222683268E-4</v>
      </c>
      <c r="U36" s="59">
        <v>1</v>
      </c>
      <c r="V36" s="70">
        <f t="shared" si="4"/>
        <v>6.8493150684931507E-4</v>
      </c>
      <c r="W36" s="44">
        <v>1</v>
      </c>
      <c r="X36" s="70">
        <f t="shared" si="5"/>
        <v>6.6401062416998667E-4</v>
      </c>
      <c r="Y36" s="137"/>
      <c r="Z36" s="92">
        <f t="shared" si="8"/>
        <v>0</v>
      </c>
      <c r="AA36" s="154"/>
      <c r="AB36" s="163">
        <f t="shared" si="9"/>
        <v>0</v>
      </c>
      <c r="AC36" s="174"/>
      <c r="AD36" s="163"/>
      <c r="AE36" s="174"/>
      <c r="AF36" s="163"/>
      <c r="AG36" s="163"/>
      <c r="AH36" s="163"/>
      <c r="AI36" s="46"/>
      <c r="AJ36" s="59">
        <f t="shared" si="20"/>
        <v>1</v>
      </c>
      <c r="AK36" s="60">
        <f t="shared" si="21"/>
        <v>0</v>
      </c>
    </row>
    <row r="37" spans="1:37" s="5" customFormat="1" ht="15" hidden="1" customHeight="1" x14ac:dyDescent="0.2">
      <c r="A37" s="43" t="s">
        <v>25</v>
      </c>
      <c r="B37" s="44">
        <v>0</v>
      </c>
      <c r="C37" s="70">
        <f t="shared" si="0"/>
        <v>0</v>
      </c>
      <c r="D37" s="46"/>
      <c r="E37" s="44">
        <v>1</v>
      </c>
      <c r="F37" s="45">
        <f t="shared" si="22"/>
        <v>8.3056478405315617E-4</v>
      </c>
      <c r="G37" s="44">
        <v>1</v>
      </c>
      <c r="H37" s="45">
        <f t="shared" si="23"/>
        <v>8.0385852090032153E-4</v>
      </c>
      <c r="I37" s="44">
        <v>1</v>
      </c>
      <c r="J37" s="45">
        <f t="shared" si="24"/>
        <v>7.8864353312302837E-4</v>
      </c>
      <c r="K37" s="44">
        <v>1</v>
      </c>
      <c r="L37" s="45">
        <f t="shared" si="25"/>
        <v>7.7459333849728897E-4</v>
      </c>
      <c r="M37" s="44">
        <v>3</v>
      </c>
      <c r="N37" s="70">
        <f t="shared" si="19"/>
        <v>2.304147465437788E-3</v>
      </c>
      <c r="O37" s="44">
        <v>1</v>
      </c>
      <c r="P37" s="70">
        <f t="shared" si="1"/>
        <v>7.1890726096333576E-4</v>
      </c>
      <c r="Q37" s="44">
        <v>2</v>
      </c>
      <c r="R37" s="70">
        <f t="shared" si="2"/>
        <v>1.4054813773717498E-3</v>
      </c>
      <c r="S37" s="44">
        <v>1</v>
      </c>
      <c r="T37" s="70">
        <f t="shared" si="3"/>
        <v>6.9156293222683268E-4</v>
      </c>
      <c r="U37" s="59">
        <v>0</v>
      </c>
      <c r="V37" s="70">
        <f t="shared" si="4"/>
        <v>0</v>
      </c>
      <c r="W37" s="44">
        <v>1</v>
      </c>
      <c r="X37" s="70">
        <f t="shared" si="5"/>
        <v>6.6401062416998667E-4</v>
      </c>
      <c r="Y37" s="137"/>
      <c r="Z37" s="92">
        <f t="shared" si="8"/>
        <v>0</v>
      </c>
      <c r="AA37" s="154"/>
      <c r="AB37" s="163">
        <f t="shared" si="9"/>
        <v>0</v>
      </c>
      <c r="AC37" s="174"/>
      <c r="AD37" s="163"/>
      <c r="AE37" s="174"/>
      <c r="AF37" s="163"/>
      <c r="AG37" s="163"/>
      <c r="AH37" s="163"/>
      <c r="AI37" s="46"/>
      <c r="AJ37" s="59">
        <f t="shared" si="20"/>
        <v>1</v>
      </c>
      <c r="AK37" s="60">
        <f t="shared" si="21"/>
        <v>0</v>
      </c>
    </row>
    <row r="38" spans="1:37" s="5" customFormat="1" ht="15" hidden="1" customHeight="1" x14ac:dyDescent="0.2">
      <c r="A38" s="43" t="s">
        <v>28</v>
      </c>
      <c r="B38" s="44">
        <v>0</v>
      </c>
      <c r="C38" s="70">
        <f t="shared" si="0"/>
        <v>0</v>
      </c>
      <c r="D38" s="46"/>
      <c r="E38" s="44">
        <v>0</v>
      </c>
      <c r="F38" s="45">
        <f t="shared" si="22"/>
        <v>0</v>
      </c>
      <c r="G38" s="44">
        <v>1</v>
      </c>
      <c r="H38" s="45">
        <f t="shared" si="23"/>
        <v>8.0385852090032153E-4</v>
      </c>
      <c r="I38" s="44">
        <v>1</v>
      </c>
      <c r="J38" s="45">
        <f t="shared" si="24"/>
        <v>7.8864353312302837E-4</v>
      </c>
      <c r="K38" s="44">
        <v>1</v>
      </c>
      <c r="L38" s="45">
        <f t="shared" si="25"/>
        <v>7.7459333849728897E-4</v>
      </c>
      <c r="M38" s="44">
        <v>2</v>
      </c>
      <c r="N38" s="70">
        <f t="shared" si="19"/>
        <v>1.5360983102918587E-3</v>
      </c>
      <c r="O38" s="44">
        <v>1</v>
      </c>
      <c r="P38" s="70">
        <f t="shared" si="1"/>
        <v>7.1890726096333576E-4</v>
      </c>
      <c r="Q38" s="44">
        <v>2</v>
      </c>
      <c r="R38" s="70">
        <f t="shared" si="2"/>
        <v>1.4054813773717498E-3</v>
      </c>
      <c r="S38" s="44">
        <v>1</v>
      </c>
      <c r="T38" s="70">
        <f t="shared" si="3"/>
        <v>6.9156293222683268E-4</v>
      </c>
      <c r="U38" s="59">
        <v>1</v>
      </c>
      <c r="V38" s="70">
        <f t="shared" si="4"/>
        <v>6.8493150684931507E-4</v>
      </c>
      <c r="W38" s="44">
        <v>1</v>
      </c>
      <c r="X38" s="70">
        <f t="shared" si="5"/>
        <v>6.6401062416998667E-4</v>
      </c>
      <c r="Y38" s="137"/>
      <c r="Z38" s="92">
        <f t="shared" si="8"/>
        <v>0</v>
      </c>
      <c r="AA38" s="154"/>
      <c r="AB38" s="163">
        <f t="shared" si="9"/>
        <v>0</v>
      </c>
      <c r="AC38" s="174"/>
      <c r="AD38" s="163"/>
      <c r="AE38" s="174"/>
      <c r="AF38" s="163"/>
      <c r="AG38" s="163"/>
      <c r="AH38" s="163"/>
      <c r="AI38" s="46"/>
      <c r="AJ38" s="59">
        <f t="shared" si="20"/>
        <v>1</v>
      </c>
      <c r="AK38" s="60">
        <f t="shared" si="21"/>
        <v>0</v>
      </c>
    </row>
    <row r="39" spans="1:37" s="5" customFormat="1" ht="15" hidden="1" customHeight="1" x14ac:dyDescent="0.2">
      <c r="A39" s="43" t="s">
        <v>43</v>
      </c>
      <c r="B39" s="44">
        <v>1</v>
      </c>
      <c r="C39" s="70">
        <f t="shared" si="0"/>
        <v>8.7950747581354446E-4</v>
      </c>
      <c r="D39" s="46"/>
      <c r="E39" s="44">
        <v>0</v>
      </c>
      <c r="F39" s="45">
        <f t="shared" si="22"/>
        <v>0</v>
      </c>
      <c r="G39" s="44">
        <v>0</v>
      </c>
      <c r="H39" s="45">
        <f t="shared" si="23"/>
        <v>0</v>
      </c>
      <c r="I39" s="44">
        <v>0</v>
      </c>
      <c r="J39" s="45">
        <f t="shared" si="24"/>
        <v>0</v>
      </c>
      <c r="K39" s="44">
        <v>3</v>
      </c>
      <c r="L39" s="45">
        <f t="shared" si="25"/>
        <v>2.3237800154918666E-3</v>
      </c>
      <c r="M39" s="44">
        <v>4</v>
      </c>
      <c r="N39" s="70">
        <f t="shared" si="19"/>
        <v>3.0721966205837174E-3</v>
      </c>
      <c r="O39" s="44">
        <v>0</v>
      </c>
      <c r="P39" s="70">
        <f t="shared" si="1"/>
        <v>0</v>
      </c>
      <c r="Q39" s="44">
        <v>0</v>
      </c>
      <c r="R39" s="70">
        <f t="shared" si="2"/>
        <v>0</v>
      </c>
      <c r="S39" s="44">
        <v>0</v>
      </c>
      <c r="T39" s="70">
        <f t="shared" si="3"/>
        <v>0</v>
      </c>
      <c r="U39" s="59">
        <v>0</v>
      </c>
      <c r="V39" s="70">
        <f t="shared" si="4"/>
        <v>0</v>
      </c>
      <c r="W39" s="44">
        <v>1</v>
      </c>
      <c r="X39" s="70">
        <f t="shared" si="5"/>
        <v>6.6401062416998667E-4</v>
      </c>
      <c r="Y39" s="137"/>
      <c r="Z39" s="92">
        <f t="shared" si="8"/>
        <v>0</v>
      </c>
      <c r="AA39" s="154"/>
      <c r="AB39" s="163">
        <f t="shared" si="9"/>
        <v>0</v>
      </c>
      <c r="AC39" s="174"/>
      <c r="AD39" s="163"/>
      <c r="AE39" s="174"/>
      <c r="AF39" s="163"/>
      <c r="AG39" s="163"/>
      <c r="AH39" s="163"/>
      <c r="AI39" s="46"/>
      <c r="AJ39" s="59">
        <f t="shared" si="20"/>
        <v>0</v>
      </c>
      <c r="AK39" s="60">
        <f t="shared" si="21"/>
        <v>-8.7950747581354446E-4</v>
      </c>
    </row>
    <row r="40" spans="1:37" s="5" customFormat="1" ht="15" hidden="1" customHeight="1" x14ac:dyDescent="0.2">
      <c r="A40" s="43" t="s">
        <v>40</v>
      </c>
      <c r="B40" s="44">
        <v>0</v>
      </c>
      <c r="C40" s="70">
        <f t="shared" si="0"/>
        <v>0</v>
      </c>
      <c r="D40" s="46"/>
      <c r="E40" s="44">
        <v>0</v>
      </c>
      <c r="F40" s="45">
        <f t="shared" si="22"/>
        <v>0</v>
      </c>
      <c r="G40" s="44">
        <v>0</v>
      </c>
      <c r="H40" s="45">
        <f t="shared" si="23"/>
        <v>0</v>
      </c>
      <c r="I40" s="44">
        <v>0</v>
      </c>
      <c r="J40" s="45">
        <f t="shared" si="24"/>
        <v>0</v>
      </c>
      <c r="K40" s="44">
        <v>1</v>
      </c>
      <c r="L40" s="45">
        <f t="shared" si="25"/>
        <v>7.7459333849728897E-4</v>
      </c>
      <c r="M40" s="44">
        <v>4</v>
      </c>
      <c r="N40" s="70">
        <f t="shared" si="19"/>
        <v>3.0721966205837174E-3</v>
      </c>
      <c r="O40" s="44">
        <v>5</v>
      </c>
      <c r="P40" s="70">
        <f t="shared" si="1"/>
        <v>3.5945363048166786E-3</v>
      </c>
      <c r="Q40" s="44">
        <v>3</v>
      </c>
      <c r="R40" s="70">
        <f t="shared" si="2"/>
        <v>2.1082220660576245E-3</v>
      </c>
      <c r="S40" s="44">
        <v>1</v>
      </c>
      <c r="T40" s="70">
        <f t="shared" si="3"/>
        <v>6.9156293222683268E-4</v>
      </c>
      <c r="U40" s="59">
        <v>1</v>
      </c>
      <c r="V40" s="70">
        <f t="shared" si="4"/>
        <v>6.8493150684931507E-4</v>
      </c>
      <c r="W40" s="44">
        <v>1</v>
      </c>
      <c r="X40" s="70">
        <f t="shared" si="5"/>
        <v>6.6401062416998667E-4</v>
      </c>
      <c r="Y40" s="137"/>
      <c r="Z40" s="92">
        <f t="shared" si="8"/>
        <v>0</v>
      </c>
      <c r="AA40" s="154"/>
      <c r="AB40" s="163">
        <f t="shared" si="9"/>
        <v>0</v>
      </c>
      <c r="AC40" s="174"/>
      <c r="AD40" s="163"/>
      <c r="AE40" s="174"/>
      <c r="AF40" s="163"/>
      <c r="AG40" s="163"/>
      <c r="AH40" s="163"/>
      <c r="AI40" s="46"/>
      <c r="AJ40" s="59">
        <f t="shared" si="20"/>
        <v>1</v>
      </c>
      <c r="AK40" s="60">
        <f t="shared" si="21"/>
        <v>0</v>
      </c>
    </row>
    <row r="41" spans="1:37" s="5" customFormat="1" ht="15" hidden="1" customHeight="1" x14ac:dyDescent="0.2">
      <c r="A41" s="43" t="s">
        <v>30</v>
      </c>
      <c r="B41" s="44">
        <v>0</v>
      </c>
      <c r="C41" s="70">
        <f t="shared" si="0"/>
        <v>0</v>
      </c>
      <c r="D41" s="46"/>
      <c r="E41" s="44">
        <v>1</v>
      </c>
      <c r="F41" s="45">
        <f t="shared" si="22"/>
        <v>8.3056478405315617E-4</v>
      </c>
      <c r="G41" s="44">
        <v>1</v>
      </c>
      <c r="H41" s="45">
        <f t="shared" si="23"/>
        <v>8.0385852090032153E-4</v>
      </c>
      <c r="I41" s="44">
        <v>1</v>
      </c>
      <c r="J41" s="45">
        <f t="shared" si="24"/>
        <v>7.8864353312302837E-4</v>
      </c>
      <c r="K41" s="44">
        <v>2</v>
      </c>
      <c r="L41" s="45">
        <f t="shared" si="25"/>
        <v>1.5491866769945779E-3</v>
      </c>
      <c r="M41" s="44">
        <v>1</v>
      </c>
      <c r="N41" s="70">
        <f t="shared" si="19"/>
        <v>7.6804915514592934E-4</v>
      </c>
      <c r="O41" s="44">
        <v>1</v>
      </c>
      <c r="P41" s="70">
        <f t="shared" si="1"/>
        <v>7.1890726096333576E-4</v>
      </c>
      <c r="Q41" s="44">
        <v>0</v>
      </c>
      <c r="R41" s="70">
        <f t="shared" si="2"/>
        <v>0</v>
      </c>
      <c r="S41" s="44">
        <v>0</v>
      </c>
      <c r="T41" s="70">
        <f t="shared" si="3"/>
        <v>0</v>
      </c>
      <c r="U41" s="59">
        <v>1</v>
      </c>
      <c r="V41" s="70">
        <f t="shared" si="4"/>
        <v>6.8493150684931507E-4</v>
      </c>
      <c r="W41" s="44">
        <v>1</v>
      </c>
      <c r="X41" s="70">
        <f t="shared" si="5"/>
        <v>6.6401062416998667E-4</v>
      </c>
      <c r="Y41" s="137"/>
      <c r="Z41" s="92">
        <f t="shared" si="8"/>
        <v>0</v>
      </c>
      <c r="AA41" s="154"/>
      <c r="AB41" s="163">
        <f t="shared" si="9"/>
        <v>0</v>
      </c>
      <c r="AC41" s="174"/>
      <c r="AD41" s="163"/>
      <c r="AE41" s="174"/>
      <c r="AF41" s="163"/>
      <c r="AG41" s="163"/>
      <c r="AH41" s="163"/>
      <c r="AI41" s="46"/>
      <c r="AJ41" s="59">
        <f t="shared" si="20"/>
        <v>1</v>
      </c>
      <c r="AK41" s="60">
        <f t="shared" si="21"/>
        <v>0</v>
      </c>
    </row>
    <row r="42" spans="1:37" s="5" customFormat="1" ht="15" hidden="1" customHeight="1" x14ac:dyDescent="0.2">
      <c r="A42" s="43" t="s">
        <v>67</v>
      </c>
      <c r="B42" s="44">
        <v>0</v>
      </c>
      <c r="C42" s="70">
        <f t="shared" si="0"/>
        <v>0</v>
      </c>
      <c r="D42" s="46"/>
      <c r="E42" s="44"/>
      <c r="F42" s="45"/>
      <c r="G42" s="44"/>
      <c r="H42" s="45"/>
      <c r="I42" s="44"/>
      <c r="J42" s="45"/>
      <c r="K42" s="44"/>
      <c r="L42" s="45"/>
      <c r="M42" s="44">
        <v>0</v>
      </c>
      <c r="N42" s="70">
        <f t="shared" si="19"/>
        <v>0</v>
      </c>
      <c r="O42" s="44">
        <v>0</v>
      </c>
      <c r="P42" s="70">
        <f t="shared" si="1"/>
        <v>0</v>
      </c>
      <c r="Q42" s="44">
        <v>0</v>
      </c>
      <c r="R42" s="70">
        <f t="shared" si="2"/>
        <v>0</v>
      </c>
      <c r="S42" s="44">
        <v>0</v>
      </c>
      <c r="T42" s="70">
        <f t="shared" si="3"/>
        <v>0</v>
      </c>
      <c r="U42" s="59">
        <v>0</v>
      </c>
      <c r="V42" s="70">
        <f t="shared" si="4"/>
        <v>0</v>
      </c>
      <c r="W42" s="44">
        <v>1</v>
      </c>
      <c r="X42" s="70">
        <f t="shared" si="5"/>
        <v>6.6401062416998667E-4</v>
      </c>
      <c r="Y42" s="137"/>
      <c r="Z42" s="92">
        <f t="shared" si="8"/>
        <v>0</v>
      </c>
      <c r="AA42" s="154"/>
      <c r="AB42" s="163">
        <f t="shared" si="9"/>
        <v>0</v>
      </c>
      <c r="AC42" s="174"/>
      <c r="AD42" s="163"/>
      <c r="AE42" s="174"/>
      <c r="AF42" s="163"/>
      <c r="AG42" s="163"/>
      <c r="AH42" s="163"/>
      <c r="AI42" s="46"/>
      <c r="AJ42" s="59">
        <f t="shared" si="20"/>
        <v>1</v>
      </c>
      <c r="AK42" s="60">
        <f t="shared" si="21"/>
        <v>0</v>
      </c>
    </row>
    <row r="43" spans="1:37" s="5" customFormat="1" ht="15" hidden="1" customHeight="1" x14ac:dyDescent="0.2">
      <c r="A43" s="43" t="s">
        <v>59</v>
      </c>
      <c r="B43" s="44">
        <v>0</v>
      </c>
      <c r="C43" s="70">
        <f t="shared" si="0"/>
        <v>0</v>
      </c>
      <c r="D43" s="46"/>
      <c r="E43" s="44">
        <v>0</v>
      </c>
      <c r="F43" s="45">
        <f>E43/E$58</f>
        <v>0</v>
      </c>
      <c r="G43" s="44">
        <v>0</v>
      </c>
      <c r="H43" s="45">
        <f>G43/G$58</f>
        <v>0</v>
      </c>
      <c r="I43" s="44">
        <v>0</v>
      </c>
      <c r="J43" s="45">
        <f>I43/I$58</f>
        <v>0</v>
      </c>
      <c r="K43" s="44">
        <v>0</v>
      </c>
      <c r="L43" s="45">
        <f>K43/K$58</f>
        <v>0</v>
      </c>
      <c r="M43" s="44">
        <v>1</v>
      </c>
      <c r="N43" s="70">
        <f t="shared" si="19"/>
        <v>7.6804915514592934E-4</v>
      </c>
      <c r="O43" s="44">
        <v>1</v>
      </c>
      <c r="P43" s="70">
        <f t="shared" si="1"/>
        <v>7.1890726096333576E-4</v>
      </c>
      <c r="Q43" s="44">
        <v>0</v>
      </c>
      <c r="R43" s="70">
        <f t="shared" si="2"/>
        <v>0</v>
      </c>
      <c r="S43" s="44">
        <v>0</v>
      </c>
      <c r="T43" s="70">
        <f t="shared" si="3"/>
        <v>0</v>
      </c>
      <c r="U43" s="59">
        <v>1</v>
      </c>
      <c r="V43" s="70">
        <f t="shared" si="4"/>
        <v>6.8493150684931507E-4</v>
      </c>
      <c r="W43" s="44">
        <v>1</v>
      </c>
      <c r="X43" s="70">
        <f t="shared" si="5"/>
        <v>6.6401062416998667E-4</v>
      </c>
      <c r="Y43" s="137"/>
      <c r="Z43" s="92">
        <f t="shared" si="8"/>
        <v>0</v>
      </c>
      <c r="AA43" s="154"/>
      <c r="AB43" s="163">
        <f t="shared" si="9"/>
        <v>0</v>
      </c>
      <c r="AC43" s="174"/>
      <c r="AD43" s="163"/>
      <c r="AE43" s="174"/>
      <c r="AF43" s="163"/>
      <c r="AG43" s="163"/>
      <c r="AH43" s="163"/>
      <c r="AI43" s="46"/>
      <c r="AJ43" s="59">
        <f t="shared" si="20"/>
        <v>1</v>
      </c>
      <c r="AK43" s="60">
        <f t="shared" si="21"/>
        <v>0</v>
      </c>
    </row>
    <row r="44" spans="1:37" s="5" customFormat="1" ht="15" hidden="1" customHeight="1" x14ac:dyDescent="0.2">
      <c r="A44" s="43" t="s">
        <v>32</v>
      </c>
      <c r="B44" s="44">
        <v>1</v>
      </c>
      <c r="C44" s="70">
        <f t="shared" si="0"/>
        <v>8.7950747581354446E-4</v>
      </c>
      <c r="D44" s="46"/>
      <c r="E44" s="44">
        <v>0</v>
      </c>
      <c r="F44" s="45">
        <f>E44/E$58</f>
        <v>0</v>
      </c>
      <c r="G44" s="44">
        <v>1</v>
      </c>
      <c r="H44" s="45">
        <f>G44/G$58</f>
        <v>8.0385852090032153E-4</v>
      </c>
      <c r="I44" s="44">
        <v>2</v>
      </c>
      <c r="J44" s="45">
        <f>I44/I$58</f>
        <v>1.5772870662460567E-3</v>
      </c>
      <c r="K44" s="44">
        <v>2</v>
      </c>
      <c r="L44" s="45">
        <f>K44/K$58</f>
        <v>1.5491866769945779E-3</v>
      </c>
      <c r="M44" s="44">
        <v>2</v>
      </c>
      <c r="N44" s="70">
        <f t="shared" si="19"/>
        <v>1.5360983102918587E-3</v>
      </c>
      <c r="O44" s="44">
        <v>2</v>
      </c>
      <c r="P44" s="70">
        <f t="shared" si="1"/>
        <v>1.4378145219266715E-3</v>
      </c>
      <c r="Q44" s="44">
        <v>1</v>
      </c>
      <c r="R44" s="70">
        <f t="shared" si="2"/>
        <v>7.0274068868587491E-4</v>
      </c>
      <c r="S44" s="44">
        <v>1</v>
      </c>
      <c r="T44" s="70">
        <f t="shared" si="3"/>
        <v>6.9156293222683268E-4</v>
      </c>
      <c r="U44" s="59">
        <v>0</v>
      </c>
      <c r="V44" s="70">
        <f t="shared" si="4"/>
        <v>0</v>
      </c>
      <c r="W44" s="44">
        <v>1</v>
      </c>
      <c r="X44" s="70">
        <f t="shared" si="5"/>
        <v>6.6401062416998667E-4</v>
      </c>
      <c r="Y44" s="137"/>
      <c r="Z44" s="92">
        <f t="shared" si="8"/>
        <v>0</v>
      </c>
      <c r="AA44" s="154"/>
      <c r="AB44" s="163">
        <f t="shared" si="9"/>
        <v>0</v>
      </c>
      <c r="AC44" s="174"/>
      <c r="AD44" s="163"/>
      <c r="AE44" s="174"/>
      <c r="AF44" s="163"/>
      <c r="AG44" s="163"/>
      <c r="AH44" s="163"/>
      <c r="AI44" s="46"/>
      <c r="AJ44" s="59">
        <f t="shared" si="20"/>
        <v>0</v>
      </c>
      <c r="AK44" s="60">
        <f t="shared" si="21"/>
        <v>-8.7950747581354446E-4</v>
      </c>
    </row>
    <row r="45" spans="1:37" s="5" customFormat="1" ht="15" hidden="1" customHeight="1" x14ac:dyDescent="0.2">
      <c r="A45" s="43" t="s">
        <v>33</v>
      </c>
      <c r="B45" s="44">
        <v>0</v>
      </c>
      <c r="C45" s="70">
        <f t="shared" si="0"/>
        <v>0</v>
      </c>
      <c r="D45" s="46"/>
      <c r="E45" s="44">
        <v>1</v>
      </c>
      <c r="F45" s="45">
        <f>E45/E$58</f>
        <v>8.3056478405315617E-4</v>
      </c>
      <c r="G45" s="44">
        <v>2</v>
      </c>
      <c r="H45" s="45">
        <f>G45/G$58</f>
        <v>1.6077170418006431E-3</v>
      </c>
      <c r="I45" s="44">
        <v>1</v>
      </c>
      <c r="J45" s="45">
        <f>I45/I$58</f>
        <v>7.8864353312302837E-4</v>
      </c>
      <c r="K45" s="44">
        <v>2</v>
      </c>
      <c r="L45" s="45">
        <f>K45/K$58</f>
        <v>1.5491866769945779E-3</v>
      </c>
      <c r="M45" s="44">
        <v>1</v>
      </c>
      <c r="N45" s="70">
        <f t="shared" si="19"/>
        <v>7.6804915514592934E-4</v>
      </c>
      <c r="O45" s="44">
        <v>0</v>
      </c>
      <c r="P45" s="70">
        <f t="shared" si="1"/>
        <v>0</v>
      </c>
      <c r="Q45" s="44">
        <v>0</v>
      </c>
      <c r="R45" s="70">
        <f t="shared" si="2"/>
        <v>0</v>
      </c>
      <c r="S45" s="44">
        <v>0</v>
      </c>
      <c r="T45" s="70">
        <f t="shared" si="3"/>
        <v>0</v>
      </c>
      <c r="U45" s="59">
        <v>1</v>
      </c>
      <c r="V45" s="70">
        <f t="shared" si="4"/>
        <v>6.8493150684931507E-4</v>
      </c>
      <c r="W45" s="44">
        <v>1</v>
      </c>
      <c r="X45" s="70">
        <f t="shared" si="5"/>
        <v>6.6401062416998667E-4</v>
      </c>
      <c r="Y45" s="137"/>
      <c r="Z45" s="92">
        <f t="shared" si="8"/>
        <v>0</v>
      </c>
      <c r="AA45" s="154"/>
      <c r="AB45" s="163">
        <f t="shared" si="9"/>
        <v>0</v>
      </c>
      <c r="AC45" s="174"/>
      <c r="AD45" s="163"/>
      <c r="AE45" s="174"/>
      <c r="AF45" s="163"/>
      <c r="AG45" s="163"/>
      <c r="AH45" s="163"/>
      <c r="AI45" s="46"/>
      <c r="AJ45" s="59">
        <f t="shared" si="20"/>
        <v>1</v>
      </c>
      <c r="AK45" s="60">
        <f t="shared" si="21"/>
        <v>0</v>
      </c>
    </row>
    <row r="46" spans="1:37" s="5" customFormat="1" ht="15" hidden="1" customHeight="1" x14ac:dyDescent="0.2">
      <c r="A46" s="39" t="s">
        <v>34</v>
      </c>
      <c r="B46" s="40">
        <v>0</v>
      </c>
      <c r="C46" s="72">
        <f t="shared" si="0"/>
        <v>0</v>
      </c>
      <c r="D46" s="46"/>
      <c r="E46" s="44">
        <v>2</v>
      </c>
      <c r="F46" s="45">
        <f>E46/E$58</f>
        <v>1.6611295681063123E-3</v>
      </c>
      <c r="G46" s="44">
        <v>1</v>
      </c>
      <c r="H46" s="45">
        <f>G46/G$58</f>
        <v>8.0385852090032153E-4</v>
      </c>
      <c r="I46" s="44">
        <v>2</v>
      </c>
      <c r="J46" s="45">
        <f>I46/I$58</f>
        <v>1.5772870662460567E-3</v>
      </c>
      <c r="K46" s="44">
        <v>0</v>
      </c>
      <c r="L46" s="45">
        <f>K46/K$58</f>
        <v>0</v>
      </c>
      <c r="M46" s="44">
        <v>1</v>
      </c>
      <c r="N46" s="70">
        <f t="shared" si="19"/>
        <v>7.6804915514592934E-4</v>
      </c>
      <c r="O46" s="44">
        <v>1</v>
      </c>
      <c r="P46" s="70">
        <f t="shared" si="1"/>
        <v>7.1890726096333576E-4</v>
      </c>
      <c r="Q46" s="44">
        <v>0</v>
      </c>
      <c r="R46" s="70">
        <f t="shared" si="2"/>
        <v>0</v>
      </c>
      <c r="S46" s="44">
        <v>3</v>
      </c>
      <c r="T46" s="70">
        <f t="shared" si="3"/>
        <v>2.0746887966804979E-3</v>
      </c>
      <c r="U46" s="59">
        <v>0</v>
      </c>
      <c r="V46" s="70">
        <f t="shared" si="4"/>
        <v>0</v>
      </c>
      <c r="W46" s="44">
        <v>1</v>
      </c>
      <c r="X46" s="70">
        <f t="shared" si="5"/>
        <v>6.6401062416998667E-4</v>
      </c>
      <c r="Y46" s="137"/>
      <c r="Z46" s="92">
        <f t="shared" si="8"/>
        <v>0</v>
      </c>
      <c r="AA46" s="154"/>
      <c r="AB46" s="163">
        <f t="shared" si="9"/>
        <v>0</v>
      </c>
      <c r="AC46" s="174"/>
      <c r="AD46" s="163"/>
      <c r="AE46" s="174"/>
      <c r="AF46" s="163"/>
      <c r="AG46" s="163"/>
      <c r="AH46" s="163"/>
      <c r="AI46" s="46"/>
      <c r="AJ46" s="55">
        <f t="shared" si="20"/>
        <v>1</v>
      </c>
      <c r="AK46" s="60">
        <f t="shared" si="21"/>
        <v>0</v>
      </c>
    </row>
    <row r="47" spans="1:37" s="5" customFormat="1" ht="15" hidden="1" customHeight="1" x14ac:dyDescent="0.2">
      <c r="A47" s="58" t="s">
        <v>65</v>
      </c>
      <c r="B47" s="59">
        <v>0</v>
      </c>
      <c r="C47" s="69">
        <f t="shared" si="0"/>
        <v>0</v>
      </c>
      <c r="D47" s="46"/>
      <c r="E47" s="44"/>
      <c r="F47" s="45"/>
      <c r="G47" s="44"/>
      <c r="H47" s="45"/>
      <c r="I47" s="44"/>
      <c r="J47" s="45"/>
      <c r="K47" s="44"/>
      <c r="L47" s="45"/>
      <c r="M47" s="44">
        <v>0</v>
      </c>
      <c r="N47" s="70">
        <f t="shared" si="19"/>
        <v>0</v>
      </c>
      <c r="O47" s="44">
        <v>0</v>
      </c>
      <c r="P47" s="70">
        <f t="shared" si="1"/>
        <v>0</v>
      </c>
      <c r="Q47" s="44">
        <v>1</v>
      </c>
      <c r="R47" s="70">
        <f t="shared" si="2"/>
        <v>7.0274068868587491E-4</v>
      </c>
      <c r="S47" s="44">
        <v>0</v>
      </c>
      <c r="T47" s="70">
        <f t="shared" si="3"/>
        <v>0</v>
      </c>
      <c r="U47" s="59">
        <v>0</v>
      </c>
      <c r="V47" s="70">
        <f t="shared" si="4"/>
        <v>0</v>
      </c>
      <c r="W47" s="44">
        <v>0</v>
      </c>
      <c r="X47" s="70">
        <f t="shared" si="5"/>
        <v>0</v>
      </c>
      <c r="Y47" s="137"/>
      <c r="Z47" s="92">
        <f t="shared" si="8"/>
        <v>0</v>
      </c>
      <c r="AA47" s="154"/>
      <c r="AB47" s="163">
        <f t="shared" si="9"/>
        <v>0</v>
      </c>
      <c r="AC47" s="174"/>
      <c r="AD47" s="163"/>
      <c r="AE47" s="174"/>
      <c r="AF47" s="163"/>
      <c r="AG47" s="163"/>
      <c r="AH47" s="163"/>
      <c r="AI47" s="46"/>
      <c r="AJ47" s="59">
        <f t="shared" si="20"/>
        <v>0</v>
      </c>
      <c r="AK47" s="60">
        <f t="shared" si="21"/>
        <v>0</v>
      </c>
    </row>
    <row r="48" spans="1:37" s="5" customFormat="1" ht="15" hidden="1" customHeight="1" x14ac:dyDescent="0.2">
      <c r="A48" s="43" t="s">
        <v>19</v>
      </c>
      <c r="B48" s="44">
        <v>0</v>
      </c>
      <c r="C48" s="70">
        <f t="shared" si="0"/>
        <v>0</v>
      </c>
      <c r="D48" s="46"/>
      <c r="E48" s="44">
        <v>0</v>
      </c>
      <c r="F48" s="45">
        <f t="shared" ref="F48:F57" si="26">E48/E$58</f>
        <v>0</v>
      </c>
      <c r="G48" s="44">
        <v>1</v>
      </c>
      <c r="H48" s="45">
        <f t="shared" ref="H48:H56" si="27">G48/G$58</f>
        <v>8.0385852090032153E-4</v>
      </c>
      <c r="I48" s="44">
        <v>1</v>
      </c>
      <c r="J48" s="45">
        <f t="shared" ref="J48:J57" si="28">I48/I$58</f>
        <v>7.8864353312302837E-4</v>
      </c>
      <c r="K48" s="44">
        <v>1</v>
      </c>
      <c r="L48" s="45">
        <f t="shared" ref="L48:L57" si="29">K48/K$58</f>
        <v>7.7459333849728897E-4</v>
      </c>
      <c r="M48" s="44">
        <v>1</v>
      </c>
      <c r="N48" s="70">
        <f t="shared" si="19"/>
        <v>7.6804915514592934E-4</v>
      </c>
      <c r="O48" s="44">
        <v>0</v>
      </c>
      <c r="P48" s="70">
        <f t="shared" si="1"/>
        <v>0</v>
      </c>
      <c r="Q48" s="44">
        <v>0</v>
      </c>
      <c r="R48" s="70">
        <f t="shared" si="2"/>
        <v>0</v>
      </c>
      <c r="S48" s="44">
        <v>0</v>
      </c>
      <c r="T48" s="70">
        <f t="shared" si="3"/>
        <v>0</v>
      </c>
      <c r="U48" s="59">
        <v>0</v>
      </c>
      <c r="V48" s="70">
        <f t="shared" si="4"/>
        <v>0</v>
      </c>
      <c r="W48" s="44">
        <v>0</v>
      </c>
      <c r="X48" s="70">
        <f t="shared" si="5"/>
        <v>0</v>
      </c>
      <c r="Y48" s="137"/>
      <c r="Z48" s="92">
        <f t="shared" si="8"/>
        <v>0</v>
      </c>
      <c r="AA48" s="154"/>
      <c r="AB48" s="163">
        <f t="shared" si="9"/>
        <v>0</v>
      </c>
      <c r="AC48" s="174"/>
      <c r="AD48" s="163"/>
      <c r="AE48" s="174"/>
      <c r="AF48" s="163"/>
      <c r="AG48" s="163"/>
      <c r="AH48" s="163"/>
      <c r="AI48" s="46"/>
      <c r="AJ48" s="59">
        <f t="shared" si="20"/>
        <v>0</v>
      </c>
      <c r="AK48" s="60">
        <f t="shared" si="21"/>
        <v>0</v>
      </c>
    </row>
    <row r="49" spans="1:48" s="5" customFormat="1" ht="15" hidden="1" customHeight="1" x14ac:dyDescent="0.2">
      <c r="A49" s="43" t="s">
        <v>39</v>
      </c>
      <c r="B49" s="44">
        <v>2</v>
      </c>
      <c r="C49" s="70">
        <f t="shared" si="0"/>
        <v>1.7590149516270889E-3</v>
      </c>
      <c r="D49" s="46"/>
      <c r="E49" s="44">
        <v>0</v>
      </c>
      <c r="F49" s="45">
        <f t="shared" si="26"/>
        <v>0</v>
      </c>
      <c r="G49" s="44">
        <v>0</v>
      </c>
      <c r="H49" s="45">
        <f t="shared" si="27"/>
        <v>0</v>
      </c>
      <c r="I49" s="44">
        <v>0</v>
      </c>
      <c r="J49" s="45">
        <f t="shared" si="28"/>
        <v>0</v>
      </c>
      <c r="K49" s="44">
        <v>0</v>
      </c>
      <c r="L49" s="45">
        <f t="shared" si="29"/>
        <v>0</v>
      </c>
      <c r="M49" s="44">
        <v>0</v>
      </c>
      <c r="N49" s="70">
        <f t="shared" si="19"/>
        <v>0</v>
      </c>
      <c r="O49" s="44">
        <v>1</v>
      </c>
      <c r="P49" s="70">
        <f t="shared" si="1"/>
        <v>7.1890726096333576E-4</v>
      </c>
      <c r="Q49" s="44">
        <v>1</v>
      </c>
      <c r="R49" s="70">
        <f t="shared" si="2"/>
        <v>7.0274068868587491E-4</v>
      </c>
      <c r="S49" s="44">
        <v>2</v>
      </c>
      <c r="T49" s="70">
        <f t="shared" si="3"/>
        <v>1.3831258644536654E-3</v>
      </c>
      <c r="U49" s="59">
        <v>0</v>
      </c>
      <c r="V49" s="70">
        <f t="shared" si="4"/>
        <v>0</v>
      </c>
      <c r="W49" s="44">
        <v>0</v>
      </c>
      <c r="X49" s="70">
        <f t="shared" si="5"/>
        <v>0</v>
      </c>
      <c r="Y49" s="137"/>
      <c r="Z49" s="92">
        <f t="shared" si="8"/>
        <v>0</v>
      </c>
      <c r="AA49" s="154"/>
      <c r="AB49" s="163">
        <f t="shared" si="9"/>
        <v>0</v>
      </c>
      <c r="AC49" s="174"/>
      <c r="AD49" s="163"/>
      <c r="AE49" s="174"/>
      <c r="AF49" s="163"/>
      <c r="AG49" s="163"/>
      <c r="AH49" s="163"/>
      <c r="AI49" s="46"/>
      <c r="AJ49" s="59">
        <f t="shared" si="20"/>
        <v>-2</v>
      </c>
      <c r="AK49" s="60">
        <f t="shared" si="21"/>
        <v>-1.7590149516270889E-3</v>
      </c>
    </row>
    <row r="50" spans="1:48" s="5" customFormat="1" ht="15" hidden="1" customHeight="1" x14ac:dyDescent="0.2">
      <c r="A50" s="43" t="s">
        <v>47</v>
      </c>
      <c r="B50" s="44">
        <v>0</v>
      </c>
      <c r="C50" s="70">
        <f t="shared" si="0"/>
        <v>0</v>
      </c>
      <c r="D50" s="46"/>
      <c r="E50" s="44">
        <v>1</v>
      </c>
      <c r="F50" s="45">
        <f t="shared" si="26"/>
        <v>8.3056478405315617E-4</v>
      </c>
      <c r="G50" s="44">
        <v>0</v>
      </c>
      <c r="H50" s="45">
        <f t="shared" si="27"/>
        <v>0</v>
      </c>
      <c r="I50" s="44">
        <v>1</v>
      </c>
      <c r="J50" s="45">
        <f t="shared" si="28"/>
        <v>7.8864353312302837E-4</v>
      </c>
      <c r="K50" s="44">
        <v>1</v>
      </c>
      <c r="L50" s="45">
        <f t="shared" si="29"/>
        <v>7.7459333849728897E-4</v>
      </c>
      <c r="M50" s="44">
        <v>1</v>
      </c>
      <c r="N50" s="70">
        <f t="shared" si="19"/>
        <v>7.6804915514592934E-4</v>
      </c>
      <c r="O50" s="44">
        <v>0</v>
      </c>
      <c r="P50" s="70">
        <f t="shared" si="1"/>
        <v>0</v>
      </c>
      <c r="Q50" s="44">
        <v>0</v>
      </c>
      <c r="R50" s="70">
        <f t="shared" si="2"/>
        <v>0</v>
      </c>
      <c r="S50" s="44">
        <v>0</v>
      </c>
      <c r="T50" s="70">
        <f t="shared" si="3"/>
        <v>0</v>
      </c>
      <c r="U50" s="59">
        <v>0</v>
      </c>
      <c r="V50" s="70">
        <f t="shared" si="4"/>
        <v>0</v>
      </c>
      <c r="W50" s="44">
        <v>0</v>
      </c>
      <c r="X50" s="70">
        <f t="shared" si="5"/>
        <v>0</v>
      </c>
      <c r="Y50" s="137"/>
      <c r="Z50" s="92">
        <f t="shared" si="8"/>
        <v>0</v>
      </c>
      <c r="AA50" s="154"/>
      <c r="AB50" s="163">
        <f t="shared" si="9"/>
        <v>0</v>
      </c>
      <c r="AC50" s="174"/>
      <c r="AD50" s="163"/>
      <c r="AE50" s="174"/>
      <c r="AF50" s="163"/>
      <c r="AG50" s="163"/>
      <c r="AH50" s="163"/>
      <c r="AI50" s="46"/>
      <c r="AJ50" s="59">
        <f t="shared" si="20"/>
        <v>0</v>
      </c>
      <c r="AK50" s="60">
        <f t="shared" si="21"/>
        <v>0</v>
      </c>
    </row>
    <row r="51" spans="1:48" s="5" customFormat="1" ht="15" hidden="1" customHeight="1" x14ac:dyDescent="0.2">
      <c r="A51" s="43" t="s">
        <v>41</v>
      </c>
      <c r="B51" s="44">
        <v>2</v>
      </c>
      <c r="C51" s="70">
        <f t="shared" si="0"/>
        <v>1.7590149516270889E-3</v>
      </c>
      <c r="D51" s="46"/>
      <c r="E51" s="44">
        <v>1</v>
      </c>
      <c r="F51" s="45">
        <f t="shared" si="26"/>
        <v>8.3056478405315617E-4</v>
      </c>
      <c r="G51" s="44">
        <v>0</v>
      </c>
      <c r="H51" s="45">
        <f t="shared" si="27"/>
        <v>0</v>
      </c>
      <c r="I51" s="44">
        <v>1</v>
      </c>
      <c r="J51" s="45">
        <f t="shared" si="28"/>
        <v>7.8864353312302837E-4</v>
      </c>
      <c r="K51" s="44">
        <v>0</v>
      </c>
      <c r="L51" s="45">
        <f t="shared" si="29"/>
        <v>0</v>
      </c>
      <c r="M51" s="44">
        <v>0</v>
      </c>
      <c r="N51" s="70">
        <f t="shared" si="19"/>
        <v>0</v>
      </c>
      <c r="O51" s="44">
        <v>0</v>
      </c>
      <c r="P51" s="70">
        <f t="shared" si="1"/>
        <v>0</v>
      </c>
      <c r="Q51" s="44">
        <v>0</v>
      </c>
      <c r="R51" s="70">
        <f t="shared" si="2"/>
        <v>0</v>
      </c>
      <c r="S51" s="44">
        <v>0</v>
      </c>
      <c r="T51" s="70">
        <f t="shared" si="3"/>
        <v>0</v>
      </c>
      <c r="U51" s="59">
        <v>0</v>
      </c>
      <c r="V51" s="70">
        <f t="shared" si="4"/>
        <v>0</v>
      </c>
      <c r="W51" s="44">
        <v>0</v>
      </c>
      <c r="X51" s="70">
        <f t="shared" si="5"/>
        <v>0</v>
      </c>
      <c r="Y51" s="137"/>
      <c r="Z51" s="92">
        <f t="shared" si="8"/>
        <v>0</v>
      </c>
      <c r="AA51" s="154"/>
      <c r="AB51" s="163">
        <f t="shared" si="9"/>
        <v>0</v>
      </c>
      <c r="AC51" s="174"/>
      <c r="AD51" s="163"/>
      <c r="AE51" s="174"/>
      <c r="AF51" s="163"/>
      <c r="AG51" s="163"/>
      <c r="AH51" s="163"/>
      <c r="AI51" s="46"/>
      <c r="AJ51" s="59">
        <f t="shared" si="20"/>
        <v>-2</v>
      </c>
      <c r="AK51" s="60">
        <f t="shared" si="21"/>
        <v>-1.7590149516270889E-3</v>
      </c>
    </row>
    <row r="52" spans="1:48" s="5" customFormat="1" ht="15" hidden="1" customHeight="1" x14ac:dyDescent="0.2">
      <c r="A52" s="43" t="s">
        <v>24</v>
      </c>
      <c r="B52" s="44">
        <v>0</v>
      </c>
      <c r="C52" s="70">
        <f t="shared" si="0"/>
        <v>0</v>
      </c>
      <c r="D52" s="46"/>
      <c r="E52" s="44">
        <v>1</v>
      </c>
      <c r="F52" s="45">
        <f t="shared" si="26"/>
        <v>8.3056478405315617E-4</v>
      </c>
      <c r="G52" s="44">
        <v>2</v>
      </c>
      <c r="H52" s="45">
        <f t="shared" si="27"/>
        <v>1.6077170418006431E-3</v>
      </c>
      <c r="I52" s="44">
        <v>2</v>
      </c>
      <c r="J52" s="45">
        <f t="shared" si="28"/>
        <v>1.5772870662460567E-3</v>
      </c>
      <c r="K52" s="44">
        <v>3</v>
      </c>
      <c r="L52" s="45">
        <f t="shared" si="29"/>
        <v>2.3237800154918666E-3</v>
      </c>
      <c r="M52" s="44">
        <v>1</v>
      </c>
      <c r="N52" s="70">
        <f t="shared" si="19"/>
        <v>7.6804915514592934E-4</v>
      </c>
      <c r="O52" s="44">
        <v>1</v>
      </c>
      <c r="P52" s="70">
        <f t="shared" si="1"/>
        <v>7.1890726096333576E-4</v>
      </c>
      <c r="Q52" s="44">
        <v>1</v>
      </c>
      <c r="R52" s="70">
        <f t="shared" si="2"/>
        <v>7.0274068868587491E-4</v>
      </c>
      <c r="S52" s="44">
        <v>0</v>
      </c>
      <c r="T52" s="70">
        <f t="shared" si="3"/>
        <v>0</v>
      </c>
      <c r="U52" s="59">
        <v>0</v>
      </c>
      <c r="V52" s="70">
        <f t="shared" si="4"/>
        <v>0</v>
      </c>
      <c r="W52" s="44">
        <v>0</v>
      </c>
      <c r="X52" s="70">
        <f t="shared" si="5"/>
        <v>0</v>
      </c>
      <c r="Y52" s="137"/>
      <c r="Z52" s="92">
        <f t="shared" si="8"/>
        <v>0</v>
      </c>
      <c r="AA52" s="154"/>
      <c r="AB52" s="163">
        <f t="shared" si="9"/>
        <v>0</v>
      </c>
      <c r="AC52" s="174"/>
      <c r="AD52" s="163"/>
      <c r="AE52" s="174"/>
      <c r="AF52" s="163"/>
      <c r="AG52" s="163"/>
      <c r="AH52" s="163"/>
      <c r="AI52" s="46"/>
      <c r="AJ52" s="59">
        <f t="shared" si="20"/>
        <v>0</v>
      </c>
      <c r="AK52" s="60">
        <f t="shared" si="21"/>
        <v>0</v>
      </c>
    </row>
    <row r="53" spans="1:48" s="5" customFormat="1" ht="15" hidden="1" customHeight="1" x14ac:dyDescent="0.2">
      <c r="A53" s="43" t="s">
        <v>55</v>
      </c>
      <c r="B53" s="44">
        <v>0</v>
      </c>
      <c r="C53" s="70">
        <f t="shared" si="0"/>
        <v>0</v>
      </c>
      <c r="D53" s="46"/>
      <c r="E53" s="44">
        <v>0</v>
      </c>
      <c r="F53" s="45">
        <f t="shared" si="26"/>
        <v>0</v>
      </c>
      <c r="G53" s="44">
        <v>0</v>
      </c>
      <c r="H53" s="45">
        <f t="shared" si="27"/>
        <v>0</v>
      </c>
      <c r="I53" s="44">
        <v>0</v>
      </c>
      <c r="J53" s="45">
        <f t="shared" si="28"/>
        <v>0</v>
      </c>
      <c r="K53" s="44">
        <v>1</v>
      </c>
      <c r="L53" s="45">
        <f t="shared" si="29"/>
        <v>7.7459333849728897E-4</v>
      </c>
      <c r="M53" s="44">
        <v>1</v>
      </c>
      <c r="N53" s="70">
        <f t="shared" si="19"/>
        <v>7.6804915514592934E-4</v>
      </c>
      <c r="O53" s="44">
        <v>1</v>
      </c>
      <c r="P53" s="70">
        <f t="shared" si="1"/>
        <v>7.1890726096333576E-4</v>
      </c>
      <c r="Q53" s="44">
        <v>0</v>
      </c>
      <c r="R53" s="70">
        <f t="shared" si="2"/>
        <v>0</v>
      </c>
      <c r="S53" s="44">
        <v>0</v>
      </c>
      <c r="T53" s="70">
        <f t="shared" si="3"/>
        <v>0</v>
      </c>
      <c r="U53" s="59">
        <v>0</v>
      </c>
      <c r="V53" s="70">
        <f t="shared" si="4"/>
        <v>0</v>
      </c>
      <c r="W53" s="44">
        <v>0</v>
      </c>
      <c r="X53" s="70">
        <f t="shared" si="5"/>
        <v>0</v>
      </c>
      <c r="Y53" s="137"/>
      <c r="Z53" s="92">
        <f t="shared" si="8"/>
        <v>0</v>
      </c>
      <c r="AA53" s="154"/>
      <c r="AB53" s="163">
        <f t="shared" si="9"/>
        <v>0</v>
      </c>
      <c r="AC53" s="174"/>
      <c r="AD53" s="163"/>
      <c r="AE53" s="174"/>
      <c r="AF53" s="163"/>
      <c r="AG53" s="163"/>
      <c r="AH53" s="163"/>
      <c r="AI53" s="46"/>
      <c r="AJ53" s="59">
        <f t="shared" si="20"/>
        <v>0</v>
      </c>
      <c r="AK53" s="60">
        <f t="shared" si="21"/>
        <v>0</v>
      </c>
    </row>
    <row r="54" spans="1:48" s="5" customFormat="1" ht="15" hidden="1" customHeight="1" x14ac:dyDescent="0.2">
      <c r="A54" s="43" t="s">
        <v>26</v>
      </c>
      <c r="B54" s="44">
        <v>0</v>
      </c>
      <c r="C54" s="70">
        <f t="shared" si="0"/>
        <v>0</v>
      </c>
      <c r="D54" s="46"/>
      <c r="E54" s="44">
        <v>1</v>
      </c>
      <c r="F54" s="45">
        <f t="shared" si="26"/>
        <v>8.3056478405315617E-4</v>
      </c>
      <c r="G54" s="44">
        <v>1</v>
      </c>
      <c r="H54" s="45">
        <f t="shared" si="27"/>
        <v>8.0385852090032153E-4</v>
      </c>
      <c r="I54" s="44">
        <v>0</v>
      </c>
      <c r="J54" s="45">
        <f t="shared" si="28"/>
        <v>0</v>
      </c>
      <c r="K54" s="44">
        <v>1</v>
      </c>
      <c r="L54" s="45">
        <f t="shared" si="29"/>
        <v>7.7459333849728897E-4</v>
      </c>
      <c r="M54" s="44">
        <v>1</v>
      </c>
      <c r="N54" s="70">
        <f t="shared" si="19"/>
        <v>7.6804915514592934E-4</v>
      </c>
      <c r="O54" s="44">
        <v>1</v>
      </c>
      <c r="P54" s="70">
        <f t="shared" si="1"/>
        <v>7.1890726096333576E-4</v>
      </c>
      <c r="Q54" s="44">
        <v>1</v>
      </c>
      <c r="R54" s="70">
        <f t="shared" si="2"/>
        <v>7.0274068868587491E-4</v>
      </c>
      <c r="S54" s="44">
        <v>1</v>
      </c>
      <c r="T54" s="70">
        <f t="shared" si="3"/>
        <v>6.9156293222683268E-4</v>
      </c>
      <c r="U54" s="59">
        <v>0</v>
      </c>
      <c r="V54" s="70">
        <f t="shared" si="4"/>
        <v>0</v>
      </c>
      <c r="W54" s="44">
        <v>0</v>
      </c>
      <c r="X54" s="70">
        <f t="shared" si="5"/>
        <v>0</v>
      </c>
      <c r="Y54" s="137"/>
      <c r="Z54" s="92">
        <f t="shared" si="8"/>
        <v>0</v>
      </c>
      <c r="AA54" s="154"/>
      <c r="AB54" s="163">
        <f t="shared" si="9"/>
        <v>0</v>
      </c>
      <c r="AC54" s="174"/>
      <c r="AD54" s="163"/>
      <c r="AE54" s="174"/>
      <c r="AF54" s="163"/>
      <c r="AG54" s="163"/>
      <c r="AH54" s="163"/>
      <c r="AI54" s="46"/>
      <c r="AJ54" s="59">
        <f t="shared" si="20"/>
        <v>0</v>
      </c>
      <c r="AK54" s="60">
        <f t="shared" si="21"/>
        <v>0</v>
      </c>
    </row>
    <row r="55" spans="1:48" s="5" customFormat="1" ht="15" hidden="1" customHeight="1" x14ac:dyDescent="0.2">
      <c r="A55" s="43" t="s">
        <v>56</v>
      </c>
      <c r="B55" s="44">
        <v>0</v>
      </c>
      <c r="C55" s="70">
        <f t="shared" si="0"/>
        <v>0</v>
      </c>
      <c r="D55" s="46"/>
      <c r="E55" s="44">
        <v>0</v>
      </c>
      <c r="F55" s="45">
        <f t="shared" si="26"/>
        <v>0</v>
      </c>
      <c r="G55" s="44">
        <v>0</v>
      </c>
      <c r="H55" s="45">
        <f t="shared" si="27"/>
        <v>0</v>
      </c>
      <c r="I55" s="44">
        <v>0</v>
      </c>
      <c r="J55" s="45">
        <f t="shared" si="28"/>
        <v>0</v>
      </c>
      <c r="K55" s="44">
        <v>1</v>
      </c>
      <c r="L55" s="45">
        <f t="shared" si="29"/>
        <v>7.7459333849728897E-4</v>
      </c>
      <c r="M55" s="44">
        <v>0</v>
      </c>
      <c r="N55" s="70">
        <f t="shared" si="19"/>
        <v>0</v>
      </c>
      <c r="O55" s="44">
        <v>0</v>
      </c>
      <c r="P55" s="70">
        <f t="shared" si="1"/>
        <v>0</v>
      </c>
      <c r="Q55" s="44">
        <v>0</v>
      </c>
      <c r="R55" s="70">
        <f t="shared" si="2"/>
        <v>0</v>
      </c>
      <c r="S55" s="44">
        <v>0</v>
      </c>
      <c r="T55" s="70">
        <f t="shared" si="3"/>
        <v>0</v>
      </c>
      <c r="U55" s="59">
        <v>0</v>
      </c>
      <c r="V55" s="70">
        <f t="shared" si="4"/>
        <v>0</v>
      </c>
      <c r="W55" s="44">
        <v>0</v>
      </c>
      <c r="X55" s="70">
        <f t="shared" si="5"/>
        <v>0</v>
      </c>
      <c r="Y55" s="137"/>
      <c r="Z55" s="92">
        <f t="shared" si="8"/>
        <v>0</v>
      </c>
      <c r="AA55" s="154"/>
      <c r="AB55" s="163">
        <f t="shared" si="9"/>
        <v>0</v>
      </c>
      <c r="AC55" s="174"/>
      <c r="AD55" s="163"/>
      <c r="AE55" s="174"/>
      <c r="AF55" s="163"/>
      <c r="AG55" s="163"/>
      <c r="AH55" s="163"/>
      <c r="AI55" s="46"/>
      <c r="AJ55" s="59">
        <f t="shared" si="20"/>
        <v>0</v>
      </c>
      <c r="AK55" s="60">
        <f t="shared" si="21"/>
        <v>0</v>
      </c>
    </row>
    <row r="56" spans="1:48" s="5" customFormat="1" ht="15" hidden="1" customHeight="1" x14ac:dyDescent="0.2">
      <c r="A56" s="26" t="s">
        <v>48</v>
      </c>
      <c r="B56" s="31">
        <v>0</v>
      </c>
      <c r="C56" s="71">
        <f t="shared" si="0"/>
        <v>0</v>
      </c>
      <c r="D56" s="33"/>
      <c r="E56" s="31">
        <v>0</v>
      </c>
      <c r="F56" s="32">
        <f t="shared" si="26"/>
        <v>0</v>
      </c>
      <c r="G56" s="31">
        <v>0</v>
      </c>
      <c r="H56" s="32">
        <f t="shared" si="27"/>
        <v>0</v>
      </c>
      <c r="I56" s="31">
        <v>1</v>
      </c>
      <c r="J56" s="32">
        <f t="shared" si="28"/>
        <v>7.8864353312302837E-4</v>
      </c>
      <c r="K56" s="31">
        <v>3</v>
      </c>
      <c r="L56" s="32">
        <f t="shared" si="29"/>
        <v>2.3237800154918666E-3</v>
      </c>
      <c r="M56" s="31">
        <v>1</v>
      </c>
      <c r="N56" s="71">
        <f t="shared" si="19"/>
        <v>7.6804915514592934E-4</v>
      </c>
      <c r="O56" s="31">
        <v>1</v>
      </c>
      <c r="P56" s="71">
        <f t="shared" si="1"/>
        <v>7.1890726096333576E-4</v>
      </c>
      <c r="Q56" s="55">
        <v>0</v>
      </c>
      <c r="R56" s="72">
        <f t="shared" si="2"/>
        <v>0</v>
      </c>
      <c r="S56" s="40">
        <v>0</v>
      </c>
      <c r="T56" s="77">
        <f t="shared" si="3"/>
        <v>0</v>
      </c>
      <c r="U56" s="78">
        <v>0</v>
      </c>
      <c r="V56" s="77">
        <f t="shared" si="4"/>
        <v>0</v>
      </c>
      <c r="W56" s="40">
        <v>0</v>
      </c>
      <c r="X56" s="77">
        <f t="shared" si="5"/>
        <v>0</v>
      </c>
      <c r="Y56" s="139"/>
      <c r="Z56" s="140">
        <f t="shared" si="8"/>
        <v>0</v>
      </c>
      <c r="AA56" s="155"/>
      <c r="AB56" s="164">
        <f t="shared" si="9"/>
        <v>0</v>
      </c>
      <c r="AC56" s="175"/>
      <c r="AD56" s="164"/>
      <c r="AE56" s="175"/>
      <c r="AF56" s="164"/>
      <c r="AG56" s="164"/>
      <c r="AH56" s="164"/>
      <c r="AI56" s="33"/>
      <c r="AJ56" s="78">
        <f t="shared" si="20"/>
        <v>0</v>
      </c>
      <c r="AK56" s="179">
        <f t="shared" si="21"/>
        <v>0</v>
      </c>
    </row>
    <row r="57" spans="1:48" s="5" customFormat="1" ht="14.25" thickTop="1" thickBot="1" x14ac:dyDescent="0.25">
      <c r="A57" s="39" t="s">
        <v>11</v>
      </c>
      <c r="B57" s="40">
        <v>13</v>
      </c>
      <c r="C57" s="72">
        <f t="shared" si="0"/>
        <v>1.1433597185576077E-2</v>
      </c>
      <c r="D57" s="42"/>
      <c r="E57" s="40">
        <v>48</v>
      </c>
      <c r="F57" s="41">
        <f t="shared" si="26"/>
        <v>3.9867109634551492E-2</v>
      </c>
      <c r="G57" s="40">
        <v>61</v>
      </c>
      <c r="H57" s="41">
        <v>4.9035369774919617E-2</v>
      </c>
      <c r="I57" s="40">
        <v>70</v>
      </c>
      <c r="J57" s="41">
        <f t="shared" si="28"/>
        <v>5.5205047318611984E-2</v>
      </c>
      <c r="K57" s="40">
        <v>65</v>
      </c>
      <c r="L57" s="41">
        <f t="shared" si="29"/>
        <v>5.0348567002323777E-2</v>
      </c>
      <c r="M57" s="40">
        <v>59</v>
      </c>
      <c r="N57" s="72">
        <f t="shared" si="19"/>
        <v>4.5314900153609831E-2</v>
      </c>
      <c r="O57" s="80">
        <v>69</v>
      </c>
      <c r="P57" s="79">
        <f t="shared" si="1"/>
        <v>4.9604601006470163E-2</v>
      </c>
      <c r="Q57" s="80">
        <v>79</v>
      </c>
      <c r="R57" s="79">
        <f t="shared" si="2"/>
        <v>5.5516514406184117E-2</v>
      </c>
      <c r="S57" s="80">
        <v>79</v>
      </c>
      <c r="T57" s="79">
        <f t="shared" si="3"/>
        <v>5.4633471645919779E-2</v>
      </c>
      <c r="U57" s="80">
        <v>95</v>
      </c>
      <c r="V57" s="79">
        <f t="shared" si="4"/>
        <v>6.5068493150684928E-2</v>
      </c>
      <c r="W57" s="80">
        <v>99</v>
      </c>
      <c r="X57" s="79">
        <f t="shared" si="5"/>
        <v>6.5737051792828682E-2</v>
      </c>
      <c r="Y57" s="151">
        <v>96</v>
      </c>
      <c r="Z57" s="152">
        <f t="shared" si="8"/>
        <v>6.0567823343848581E-2</v>
      </c>
      <c r="AA57" s="156">
        <v>105</v>
      </c>
      <c r="AB57" s="165">
        <f t="shared" si="9"/>
        <v>6.8537859007832894E-2</v>
      </c>
      <c r="AC57" s="176">
        <v>136</v>
      </c>
      <c r="AD57" s="165">
        <f>AC57/AC58</f>
        <v>8.5373509102322664E-2</v>
      </c>
      <c r="AE57" s="176">
        <v>154</v>
      </c>
      <c r="AF57" s="165">
        <f>AE57/AE58</f>
        <v>9.5120444718962319E-2</v>
      </c>
      <c r="AG57" s="209">
        <v>184</v>
      </c>
      <c r="AH57" s="205">
        <v>0.113</v>
      </c>
      <c r="AI57" s="42"/>
      <c r="AJ57" s="180">
        <f>AE57-B57</f>
        <v>141</v>
      </c>
      <c r="AK57" s="181">
        <f t="shared" si="21"/>
        <v>8.3686847533386247E-2</v>
      </c>
    </row>
    <row r="58" spans="1:48" ht="14.25" thickTop="1" thickBot="1" x14ac:dyDescent="0.25">
      <c r="A58" s="27" t="s">
        <v>12</v>
      </c>
      <c r="B58" s="8">
        <f>B9+B10+B17+B57</f>
        <v>1137</v>
      </c>
      <c r="C58" s="9"/>
      <c r="D58" s="15"/>
      <c r="E58" s="8">
        <f>SUM(E9:E57)</f>
        <v>1204</v>
      </c>
      <c r="F58" s="9">
        <f>SUM(F9:F57)</f>
        <v>1.0000000000000002</v>
      </c>
      <c r="G58" s="8">
        <v>1244</v>
      </c>
      <c r="H58" s="9">
        <v>1</v>
      </c>
      <c r="I58" s="8">
        <f t="shared" ref="I58:N58" si="30">SUM(I9:I57)</f>
        <v>1268</v>
      </c>
      <c r="J58" s="9">
        <f t="shared" si="30"/>
        <v>0.99999999999999967</v>
      </c>
      <c r="K58" s="8">
        <f t="shared" si="30"/>
        <v>1291</v>
      </c>
      <c r="L58" s="9">
        <f t="shared" si="30"/>
        <v>0.99999999999999978</v>
      </c>
      <c r="M58" s="8">
        <f t="shared" si="30"/>
        <v>1302</v>
      </c>
      <c r="N58" s="9">
        <f t="shared" si="30"/>
        <v>1.0000000000000002</v>
      </c>
      <c r="O58" s="8">
        <f>O9+O10+O17+O57</f>
        <v>1391</v>
      </c>
      <c r="P58" s="9"/>
      <c r="Q58" s="8">
        <f>Q9+Q10+Q17+Q57</f>
        <v>1423</v>
      </c>
      <c r="R58" s="9"/>
      <c r="S58" s="8">
        <f>S9+S10+S17+S57</f>
        <v>1446</v>
      </c>
      <c r="T58" s="9"/>
      <c r="U58" s="8">
        <f>U9+U10+U17+U57</f>
        <v>1460</v>
      </c>
      <c r="V58" s="9"/>
      <c r="W58" s="8">
        <f>W9+W10+W17+W57</f>
        <v>1506</v>
      </c>
      <c r="X58" s="9"/>
      <c r="Y58" s="153">
        <f>Y9+Y10+Y17+Y57</f>
        <v>1585</v>
      </c>
      <c r="Z58" s="141"/>
      <c r="AA58" s="177">
        <f>AA9+AA10+AA17+AA57</f>
        <v>1532</v>
      </c>
      <c r="AB58" s="166"/>
      <c r="AC58" s="178">
        <f>SUM(AC9,AC10,AC17,AC57)</f>
        <v>1593</v>
      </c>
      <c r="AD58" s="173"/>
      <c r="AE58" s="178">
        <v>1619</v>
      </c>
      <c r="AF58" s="173"/>
      <c r="AG58" s="210">
        <v>1635</v>
      </c>
      <c r="AH58" s="173"/>
      <c r="AI58" s="15"/>
      <c r="AJ58" s="182">
        <f>AE58-B58</f>
        <v>482</v>
      </c>
      <c r="AK58" s="69"/>
    </row>
    <row r="59" spans="1:48" ht="6.75" customHeight="1" thickBot="1" x14ac:dyDescent="0.25">
      <c r="A59" s="66"/>
      <c r="B59" s="23"/>
      <c r="C59" s="24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3"/>
      <c r="T59" s="24"/>
      <c r="U59" s="23"/>
      <c r="V59" s="24"/>
      <c r="W59" s="23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3"/>
      <c r="AK59" s="67"/>
    </row>
    <row r="60" spans="1:48" s="17" customFormat="1" ht="26.25" customHeight="1" thickBot="1" x14ac:dyDescent="0.25">
      <c r="A60" s="28" t="s">
        <v>54</v>
      </c>
      <c r="B60" s="18">
        <v>18</v>
      </c>
      <c r="C60" s="34"/>
      <c r="D60" s="20"/>
      <c r="E60" s="21">
        <v>27</v>
      </c>
      <c r="F60" s="34"/>
      <c r="G60" s="21">
        <v>30</v>
      </c>
      <c r="H60" s="34"/>
      <c r="I60" s="21">
        <v>32</v>
      </c>
      <c r="J60" s="34"/>
      <c r="K60" s="21">
        <v>36</v>
      </c>
      <c r="L60" s="34"/>
      <c r="M60" s="21">
        <v>36</v>
      </c>
      <c r="N60" s="19"/>
      <c r="O60" s="21">
        <v>31</v>
      </c>
      <c r="P60" s="19"/>
      <c r="Q60" s="21">
        <v>28</v>
      </c>
      <c r="R60" s="19"/>
      <c r="S60" s="21">
        <v>31</v>
      </c>
      <c r="T60" s="19"/>
      <c r="U60" s="21">
        <v>30</v>
      </c>
      <c r="V60" s="19"/>
      <c r="W60" s="21">
        <v>36</v>
      </c>
      <c r="X60" s="19"/>
      <c r="Y60" s="144">
        <v>35</v>
      </c>
      <c r="Z60" s="148"/>
      <c r="AA60" s="145">
        <v>37</v>
      </c>
      <c r="AB60" s="34"/>
      <c r="AC60" s="183">
        <v>37</v>
      </c>
      <c r="AD60" s="19"/>
      <c r="AE60" s="183">
        <v>29</v>
      </c>
      <c r="AF60" s="19"/>
      <c r="AG60" s="116">
        <v>41</v>
      </c>
      <c r="AH60" s="19"/>
      <c r="AI60" s="20"/>
      <c r="AJ60" s="168">
        <f>AE60-B60</f>
        <v>11</v>
      </c>
      <c r="AK60" s="19"/>
    </row>
    <row r="61" spans="1:48" s="17" customFormat="1" ht="27.75" customHeight="1" thickTop="1" thickBot="1" x14ac:dyDescent="0.25">
      <c r="A61" s="84" t="s">
        <v>58</v>
      </c>
      <c r="B61" s="85">
        <v>6</v>
      </c>
      <c r="C61" s="86"/>
      <c r="D61" s="87"/>
      <c r="E61" s="85">
        <v>23</v>
      </c>
      <c r="F61" s="86"/>
      <c r="G61" s="85">
        <v>23</v>
      </c>
      <c r="H61" s="86"/>
      <c r="I61" s="85">
        <v>21</v>
      </c>
      <c r="J61" s="86"/>
      <c r="K61" s="85">
        <v>28</v>
      </c>
      <c r="L61" s="86"/>
      <c r="M61" s="85">
        <v>22</v>
      </c>
      <c r="N61" s="86"/>
      <c r="O61" s="85">
        <v>21</v>
      </c>
      <c r="P61" s="86"/>
      <c r="Q61" s="85">
        <v>26</v>
      </c>
      <c r="R61" s="86"/>
      <c r="S61" s="85">
        <v>31</v>
      </c>
      <c r="T61" s="86"/>
      <c r="U61" s="85">
        <v>36</v>
      </c>
      <c r="V61" s="86"/>
      <c r="W61" s="85">
        <v>34</v>
      </c>
      <c r="X61" s="86"/>
      <c r="Y61" s="146">
        <v>34</v>
      </c>
      <c r="Z61" s="149"/>
      <c r="AA61" s="147">
        <v>32</v>
      </c>
      <c r="AB61" s="150"/>
      <c r="AC61" s="184">
        <v>38</v>
      </c>
      <c r="AD61" s="86"/>
      <c r="AE61" s="184">
        <v>43</v>
      </c>
      <c r="AF61" s="86"/>
      <c r="AG61" s="117">
        <v>44</v>
      </c>
      <c r="AH61" s="86"/>
      <c r="AI61" s="87"/>
      <c r="AJ61" s="169">
        <f>AE61-B61</f>
        <v>37</v>
      </c>
      <c r="AK61" s="86"/>
    </row>
    <row r="62" spans="1:48" s="54" customFormat="1" ht="14.25" customHeight="1" thickBot="1" x14ac:dyDescent="0.25">
      <c r="A62" s="52"/>
      <c r="B62" s="53"/>
      <c r="C62" s="38"/>
      <c r="D62" s="38"/>
      <c r="E62" s="53"/>
      <c r="F62" s="38"/>
      <c r="G62" s="53"/>
      <c r="H62" s="38"/>
      <c r="I62" s="53"/>
      <c r="J62" s="38"/>
      <c r="K62" s="53"/>
      <c r="L62" s="38"/>
      <c r="M62" s="53"/>
      <c r="N62" s="38"/>
      <c r="O62" s="53"/>
      <c r="P62" s="38"/>
      <c r="Q62" s="53"/>
      <c r="R62" s="38"/>
      <c r="S62" s="53"/>
      <c r="T62" s="38"/>
      <c r="U62" s="53"/>
      <c r="V62" s="38"/>
      <c r="W62" s="53"/>
      <c r="X62" s="38"/>
      <c r="Y62" s="38"/>
      <c r="Z62" s="38"/>
      <c r="AA62" s="157"/>
      <c r="AB62" s="38"/>
      <c r="AC62" s="38"/>
      <c r="AD62" s="38"/>
      <c r="AE62" s="38"/>
      <c r="AF62" s="53"/>
      <c r="AG62" s="38"/>
    </row>
    <row r="63" spans="1:48" s="25" customFormat="1" ht="15" x14ac:dyDescent="0.25">
      <c r="A63" s="47"/>
      <c r="C63" s="73"/>
      <c r="N63" s="73"/>
      <c r="P63" s="69">
        <v>0.75485262401150255</v>
      </c>
      <c r="R63" s="73"/>
      <c r="T63" s="73"/>
      <c r="V63" s="73"/>
      <c r="X63" s="73"/>
      <c r="Y63" s="73"/>
      <c r="Z63" s="73"/>
      <c r="AA63" s="73"/>
      <c r="AB63" s="73"/>
      <c r="AC63" s="73"/>
      <c r="AD63" s="73"/>
      <c r="AV63" s="48"/>
    </row>
    <row r="64" spans="1:48" x14ac:dyDescent="0.2">
      <c r="A64" s="11"/>
      <c r="P64" s="69">
        <v>0.14234363767074049</v>
      </c>
    </row>
    <row r="65" spans="1:16" ht="13.5" thickBot="1" x14ac:dyDescent="0.25">
      <c r="A65" s="11"/>
      <c r="P65" s="70">
        <v>5.3199137311286844E-2</v>
      </c>
    </row>
    <row r="66" spans="1:16" ht="14.25" thickTop="1" thickBot="1" x14ac:dyDescent="0.25">
      <c r="A66" s="11"/>
      <c r="P66" s="79">
        <v>4.9604601006470163E-2</v>
      </c>
    </row>
    <row r="67" spans="1:16" ht="13.5" thickTop="1" x14ac:dyDescent="0.2">
      <c r="A67" s="11"/>
    </row>
    <row r="68" spans="1:16" x14ac:dyDescent="0.2">
      <c r="A68" s="11"/>
    </row>
    <row r="69" spans="1:16" x14ac:dyDescent="0.2">
      <c r="A69" s="11"/>
    </row>
    <row r="70" spans="1:16" x14ac:dyDescent="0.2">
      <c r="A70" s="11"/>
    </row>
    <row r="71" spans="1:16" x14ac:dyDescent="0.2">
      <c r="A71" s="11"/>
    </row>
    <row r="72" spans="1:16" x14ac:dyDescent="0.2">
      <c r="A72" s="11"/>
    </row>
    <row r="73" spans="1:16" x14ac:dyDescent="0.2">
      <c r="A73" s="11"/>
    </row>
    <row r="74" spans="1:16" x14ac:dyDescent="0.2">
      <c r="A74" s="11"/>
    </row>
    <row r="75" spans="1:16" x14ac:dyDescent="0.2">
      <c r="A75" s="11"/>
    </row>
    <row r="76" spans="1:16" x14ac:dyDescent="0.2">
      <c r="A76" s="11"/>
    </row>
    <row r="77" spans="1:16" x14ac:dyDescent="0.2">
      <c r="A77" s="11"/>
    </row>
    <row r="78" spans="1:16" x14ac:dyDescent="0.2">
      <c r="A78" s="11"/>
    </row>
    <row r="79" spans="1:16" x14ac:dyDescent="0.2">
      <c r="A79" s="11"/>
    </row>
    <row r="80" spans="1:16" x14ac:dyDescent="0.2">
      <c r="A80" s="11"/>
    </row>
    <row r="81" spans="1:34" x14ac:dyDescent="0.2">
      <c r="A81" s="11"/>
    </row>
    <row r="82" spans="1:34" x14ac:dyDescent="0.2">
      <c r="A82" s="11"/>
    </row>
    <row r="83" spans="1:34" x14ac:dyDescent="0.2">
      <c r="A83" s="11"/>
      <c r="AH83" s="6"/>
    </row>
    <row r="84" spans="1:34" x14ac:dyDescent="0.2">
      <c r="A84" s="11"/>
      <c r="AH84" s="30"/>
    </row>
    <row r="85" spans="1:34" x14ac:dyDescent="0.2">
      <c r="A85" s="11"/>
      <c r="AH85" s="30"/>
    </row>
    <row r="86" spans="1:34" x14ac:dyDescent="0.2">
      <c r="A86" s="11"/>
      <c r="AH86" s="30"/>
    </row>
    <row r="87" spans="1:34" x14ac:dyDescent="0.2">
      <c r="A87" s="11"/>
      <c r="AH87" s="30"/>
    </row>
    <row r="88" spans="1:34" x14ac:dyDescent="0.2">
      <c r="A88" s="11"/>
      <c r="AH88" s="30"/>
    </row>
    <row r="89" spans="1:34" x14ac:dyDescent="0.2">
      <c r="A89" s="11"/>
      <c r="AH89" s="30"/>
    </row>
    <row r="90" spans="1:34" x14ac:dyDescent="0.2">
      <c r="A90" s="11"/>
      <c r="AH90" s="30"/>
    </row>
    <row r="91" spans="1:34" x14ac:dyDescent="0.2">
      <c r="A91" s="11"/>
    </row>
    <row r="92" spans="1:34" x14ac:dyDescent="0.2">
      <c r="A92" s="11"/>
    </row>
    <row r="93" spans="1:34" x14ac:dyDescent="0.2">
      <c r="A93" s="11"/>
    </row>
    <row r="94" spans="1:34" x14ac:dyDescent="0.2">
      <c r="A94" s="11"/>
    </row>
    <row r="95" spans="1:34" x14ac:dyDescent="0.2">
      <c r="A95" s="11"/>
    </row>
    <row r="96" spans="1:34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  <row r="101" spans="1:1" x14ac:dyDescent="0.2">
      <c r="A101" s="11"/>
    </row>
    <row r="102" spans="1:1" x14ac:dyDescent="0.2">
      <c r="A102" s="11"/>
    </row>
    <row r="103" spans="1:1" x14ac:dyDescent="0.2">
      <c r="A103" s="11"/>
    </row>
    <row r="104" spans="1:1" x14ac:dyDescent="0.2">
      <c r="A104" s="11"/>
    </row>
    <row r="105" spans="1:1" x14ac:dyDescent="0.2">
      <c r="A105" s="11"/>
    </row>
    <row r="106" spans="1:1" x14ac:dyDescent="0.2">
      <c r="A106" s="11"/>
    </row>
    <row r="107" spans="1:1" x14ac:dyDescent="0.2">
      <c r="A107" s="11"/>
    </row>
    <row r="108" spans="1:1" x14ac:dyDescent="0.2">
      <c r="A108" s="11"/>
    </row>
    <row r="109" spans="1:1" x14ac:dyDescent="0.2">
      <c r="A109" s="11"/>
    </row>
    <row r="110" spans="1:1" x14ac:dyDescent="0.2">
      <c r="A110" s="11"/>
    </row>
    <row r="111" spans="1:1" x14ac:dyDescent="0.2">
      <c r="A111" s="11"/>
    </row>
    <row r="112" spans="1:1" x14ac:dyDescent="0.2">
      <c r="A112" s="11"/>
    </row>
    <row r="113" spans="1:35" x14ac:dyDescent="0.2">
      <c r="A113" s="11"/>
    </row>
    <row r="114" spans="1:35" x14ac:dyDescent="0.2">
      <c r="A114" s="11"/>
    </row>
    <row r="115" spans="1:35" x14ac:dyDescent="0.2">
      <c r="A115" s="11"/>
    </row>
    <row r="116" spans="1:35" x14ac:dyDescent="0.2">
      <c r="A116" s="11"/>
    </row>
    <row r="124" spans="1:35" ht="15.75" x14ac:dyDescent="0.25">
      <c r="A124" s="35"/>
    </row>
    <row r="126" spans="1:35" x14ac:dyDescent="0.2">
      <c r="AH126" s="29"/>
      <c r="AI126" s="29"/>
    </row>
    <row r="127" spans="1:35" x14ac:dyDescent="0.2">
      <c r="AH127" s="30"/>
      <c r="AI127" s="30"/>
    </row>
    <row r="128" spans="1:35" x14ac:dyDescent="0.2">
      <c r="AH128" s="30"/>
      <c r="AI128" s="30"/>
    </row>
    <row r="129" spans="34:35" x14ac:dyDescent="0.2">
      <c r="AH129" s="30"/>
      <c r="AI129" s="30"/>
    </row>
    <row r="130" spans="34:35" x14ac:dyDescent="0.2">
      <c r="AH130" s="30"/>
      <c r="AI130" s="30"/>
    </row>
    <row r="131" spans="34:35" x14ac:dyDescent="0.2">
      <c r="AH131" s="30"/>
      <c r="AI131" s="30"/>
    </row>
    <row r="132" spans="34:35" x14ac:dyDescent="0.2">
      <c r="AH132" s="30"/>
      <c r="AI132" s="30"/>
    </row>
    <row r="133" spans="34:35" x14ac:dyDescent="0.2">
      <c r="AH133" s="30"/>
      <c r="AI133" s="30"/>
    </row>
    <row r="134" spans="34:35" x14ac:dyDescent="0.2">
      <c r="AH134" s="30"/>
      <c r="AI134" s="30"/>
    </row>
    <row r="135" spans="34:35" x14ac:dyDescent="0.2">
      <c r="AH135" s="30"/>
      <c r="AI135" s="30"/>
    </row>
    <row r="136" spans="34:35" x14ac:dyDescent="0.2">
      <c r="AH136" s="10"/>
      <c r="AI136" s="10"/>
    </row>
  </sheetData>
  <mergeCells count="18">
    <mergeCell ref="AJ7:AK7"/>
    <mergeCell ref="AE7:AF7"/>
    <mergeCell ref="AC7:AD7"/>
    <mergeCell ref="A1:AG1"/>
    <mergeCell ref="A3:AG5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AA7:AB7"/>
    <mergeCell ref="AG7:AH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view="pageBreakPreview" zoomScale="60" workbookViewId="0">
      <selection activeCell="B74" sqref="B74"/>
    </sheetView>
  </sheetViews>
  <sheetFormatPr defaultColWidth="8.85546875" defaultRowHeight="12.75" x14ac:dyDescent="0.2"/>
  <sheetData>
    <row r="1" spans="1:27" s="2" customFormat="1" ht="15.75" x14ac:dyDescent="0.25">
      <c r="A1" s="317" t="s">
        <v>83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7" s="2" customFormat="1" ht="9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</sheetData>
  <mergeCells count="1">
    <mergeCell ref="A1:L1"/>
  </mergeCells>
  <pageMargins left="0.7" right="0.7" top="0.75" bottom="0.75" header="0.3" footer="0.3"/>
  <pageSetup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6"/>
  <sheetViews>
    <sheetView view="pageBreakPreview" zoomScale="75" zoomScaleSheetLayoutView="75" workbookViewId="0">
      <selection activeCell="Y67" sqref="Y67"/>
    </sheetView>
  </sheetViews>
  <sheetFormatPr defaultColWidth="8.85546875" defaultRowHeight="12.75" x14ac:dyDescent="0.2"/>
  <cols>
    <col min="1" max="1" width="23.140625" style="10" customWidth="1"/>
    <col min="2" max="2" width="5.85546875" style="3" customWidth="1"/>
    <col min="3" max="3" width="8.28515625" style="74" customWidth="1"/>
    <col min="4" max="4" width="2.42578125" style="3" customWidth="1"/>
    <col min="5" max="5" width="5.42578125" style="3" hidden="1" customWidth="1"/>
    <col min="6" max="6" width="7.42578125" style="3" hidden="1" customWidth="1"/>
    <col min="7" max="7" width="5.42578125" style="3" hidden="1" customWidth="1"/>
    <col min="8" max="8" width="7.42578125" style="3" hidden="1" customWidth="1"/>
    <col min="9" max="9" width="5.42578125" style="3" hidden="1" customWidth="1"/>
    <col min="10" max="10" width="7.42578125" style="3" hidden="1" customWidth="1"/>
    <col min="11" max="11" width="5.42578125" style="3" hidden="1" customWidth="1"/>
    <col min="12" max="12" width="7.42578125" style="3" hidden="1" customWidth="1"/>
    <col min="13" max="13" width="5.42578125" style="3" hidden="1" customWidth="1"/>
    <col min="14" max="14" width="7.42578125" style="74" hidden="1" customWidth="1"/>
    <col min="15" max="15" width="5.42578125" style="3" hidden="1" customWidth="1"/>
    <col min="16" max="16" width="7.42578125" style="74" hidden="1" customWidth="1"/>
    <col min="17" max="17" width="6.7109375" style="3" customWidth="1"/>
    <col min="18" max="18" width="10.85546875" style="74" customWidth="1"/>
    <col min="19" max="19" width="5.42578125" style="3" customWidth="1"/>
    <col min="20" max="20" width="7.42578125" style="74" customWidth="1"/>
    <col min="21" max="21" width="5.42578125" style="3" customWidth="1"/>
    <col min="22" max="22" width="7.42578125" style="74" customWidth="1"/>
    <col min="23" max="23" width="5.42578125" style="3" customWidth="1"/>
    <col min="24" max="24" width="7.42578125" style="74" customWidth="1"/>
    <col min="25" max="25" width="6" style="74" customWidth="1"/>
    <col min="26" max="26" width="7.42578125" style="74" customWidth="1"/>
    <col min="27" max="27" width="8.28515625" style="74" customWidth="1"/>
    <col min="28" max="28" width="7.42578125" style="74" customWidth="1"/>
    <col min="29" max="29" width="1.42578125" style="3" customWidth="1"/>
    <col min="30" max="30" width="6.42578125" style="3" customWidth="1"/>
    <col min="31" max="31" width="7.42578125" style="3" customWidth="1"/>
    <col min="32" max="32" width="8.85546875" style="3"/>
    <col min="33" max="33" width="10.140625" style="3" bestFit="1" customWidth="1"/>
    <col min="34" max="40" width="9.140625" style="3" hidden="1" customWidth="1"/>
    <col min="41" max="41" width="10.140625" style="3" hidden="1" customWidth="1"/>
    <col min="42" max="42" width="1.42578125" style="3" hidden="1" customWidth="1"/>
    <col min="43" max="43" width="10.140625" style="3" hidden="1" customWidth="1"/>
    <col min="44" max="44" width="0.7109375" style="3" hidden="1" customWidth="1"/>
    <col min="45" max="46" width="10.140625" style="3" bestFit="1" customWidth="1"/>
    <col min="47" max="16384" width="8.85546875" style="3"/>
  </cols>
  <sheetData>
    <row r="1" spans="1:49" s="2" customFormat="1" ht="15.75" x14ac:dyDescent="0.25">
      <c r="A1" s="317" t="s">
        <v>85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</row>
    <row r="2" spans="1:49" s="2" customFormat="1" ht="15.7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49" s="2" customFormat="1" ht="15.75" x14ac:dyDescent="0.25">
      <c r="A3" s="324" t="s">
        <v>84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</row>
    <row r="4" spans="1:49" s="2" customFormat="1" ht="12" customHeight="1" x14ac:dyDescent="0.25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</row>
    <row r="5" spans="1:49" s="81" customFormat="1" ht="45.75" customHeight="1" x14ac:dyDescent="0.25">
      <c r="A5" s="325"/>
      <c r="B5" s="325"/>
      <c r="C5" s="325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</row>
    <row r="6" spans="1:49" s="2" customFormat="1" ht="8.25" customHeight="1" thickBot="1" x14ac:dyDescent="0.3">
      <c r="A6" s="22"/>
      <c r="B6" s="1"/>
      <c r="C6" s="68"/>
      <c r="D6" s="1"/>
      <c r="E6" s="1"/>
      <c r="F6" s="1"/>
      <c r="G6" s="1"/>
      <c r="H6" s="1"/>
      <c r="I6" s="1"/>
      <c r="J6" s="1"/>
      <c r="K6" s="1"/>
      <c r="L6" s="1"/>
      <c r="M6" s="1"/>
      <c r="N6" s="68"/>
      <c r="O6" s="1"/>
      <c r="P6" s="68"/>
      <c r="Q6" s="1"/>
      <c r="R6" s="68"/>
      <c r="S6" s="1"/>
      <c r="T6" s="68"/>
      <c r="U6" s="1"/>
      <c r="V6" s="68"/>
      <c r="W6" s="1"/>
      <c r="X6" s="68"/>
      <c r="Y6" s="68"/>
      <c r="Z6" s="68"/>
      <c r="AA6" s="68"/>
      <c r="AB6" s="68"/>
      <c r="AC6" s="1"/>
      <c r="AD6" s="1"/>
      <c r="AE6" s="1"/>
      <c r="AF6" s="1"/>
    </row>
    <row r="7" spans="1:49" ht="15.75" thickBot="1" x14ac:dyDescent="0.3">
      <c r="A7" s="12" t="s">
        <v>44</v>
      </c>
      <c r="B7" s="310" t="s">
        <v>37</v>
      </c>
      <c r="C7" s="311"/>
      <c r="D7" s="14"/>
      <c r="E7" s="310" t="s">
        <v>49</v>
      </c>
      <c r="F7" s="311"/>
      <c r="G7" s="310" t="s">
        <v>35</v>
      </c>
      <c r="H7" s="311"/>
      <c r="I7" s="310" t="s">
        <v>50</v>
      </c>
      <c r="J7" s="311"/>
      <c r="K7" s="310" t="s">
        <v>57</v>
      </c>
      <c r="L7" s="311"/>
      <c r="M7" s="310" t="s">
        <v>60</v>
      </c>
      <c r="N7" s="311"/>
      <c r="O7" s="310" t="s">
        <v>63</v>
      </c>
      <c r="P7" s="311"/>
      <c r="Q7" s="308" t="s">
        <v>64</v>
      </c>
      <c r="R7" s="309"/>
      <c r="S7" s="310" t="s">
        <v>2</v>
      </c>
      <c r="T7" s="311"/>
      <c r="U7" s="308" t="s">
        <v>1</v>
      </c>
      <c r="V7" s="309"/>
      <c r="W7" s="310" t="s">
        <v>66</v>
      </c>
      <c r="X7" s="311"/>
      <c r="Y7" s="97" t="s">
        <v>75</v>
      </c>
      <c r="Z7" s="91"/>
      <c r="AA7" s="319" t="s">
        <v>80</v>
      </c>
      <c r="AB7" s="320"/>
      <c r="AC7" s="14"/>
      <c r="AD7" s="310" t="s">
        <v>82</v>
      </c>
      <c r="AE7" s="311"/>
    </row>
    <row r="8" spans="1:49" ht="15.75" thickBot="1" x14ac:dyDescent="0.3">
      <c r="A8" s="13" t="s">
        <v>45</v>
      </c>
      <c r="B8" s="4" t="s">
        <v>52</v>
      </c>
      <c r="C8" s="75" t="s">
        <v>53</v>
      </c>
      <c r="D8" s="62"/>
      <c r="E8" s="4" t="s">
        <v>52</v>
      </c>
      <c r="F8" s="7" t="s">
        <v>53</v>
      </c>
      <c r="G8" s="4" t="s">
        <v>52</v>
      </c>
      <c r="H8" s="7" t="s">
        <v>53</v>
      </c>
      <c r="I8" s="4" t="s">
        <v>52</v>
      </c>
      <c r="J8" s="7" t="s">
        <v>53</v>
      </c>
      <c r="K8" s="4" t="s">
        <v>52</v>
      </c>
      <c r="L8" s="7" t="s">
        <v>53</v>
      </c>
      <c r="M8" s="4" t="s">
        <v>52</v>
      </c>
      <c r="N8" s="75" t="s">
        <v>53</v>
      </c>
      <c r="O8" s="4" t="s">
        <v>52</v>
      </c>
      <c r="P8" s="75" t="s">
        <v>53</v>
      </c>
      <c r="Q8" s="4" t="s">
        <v>52</v>
      </c>
      <c r="R8" s="75" t="s">
        <v>53</v>
      </c>
      <c r="S8" s="4" t="s">
        <v>52</v>
      </c>
      <c r="T8" s="75" t="s">
        <v>53</v>
      </c>
      <c r="U8" s="4" t="s">
        <v>52</v>
      </c>
      <c r="V8" s="75" t="s">
        <v>53</v>
      </c>
      <c r="W8" s="4" t="s">
        <v>52</v>
      </c>
      <c r="X8" s="75" t="s">
        <v>53</v>
      </c>
      <c r="Y8" s="104" t="s">
        <v>73</v>
      </c>
      <c r="Z8" s="98" t="s">
        <v>74</v>
      </c>
      <c r="AA8" s="135" t="s">
        <v>73</v>
      </c>
      <c r="AB8" s="62" t="s">
        <v>74</v>
      </c>
      <c r="AC8" s="62"/>
      <c r="AD8" s="4" t="s">
        <v>52</v>
      </c>
      <c r="AE8" s="7" t="s">
        <v>62</v>
      </c>
      <c r="AF8" s="25"/>
      <c r="AG8" s="36">
        <v>1978</v>
      </c>
      <c r="AH8" s="37">
        <v>1989</v>
      </c>
      <c r="AI8" s="36">
        <v>1997</v>
      </c>
      <c r="AJ8" s="36">
        <v>1998</v>
      </c>
      <c r="AK8" s="36">
        <v>1999</v>
      </c>
      <c r="AL8" s="37">
        <v>2000</v>
      </c>
      <c r="AM8" s="48">
        <v>2001</v>
      </c>
      <c r="AN8" s="48">
        <v>2002</v>
      </c>
      <c r="AO8" s="50">
        <v>2003</v>
      </c>
      <c r="AP8" s="36"/>
      <c r="AQ8" s="48">
        <v>2004</v>
      </c>
      <c r="AR8" s="57"/>
      <c r="AS8" s="49">
        <v>2005</v>
      </c>
      <c r="AT8" s="49">
        <v>2006</v>
      </c>
      <c r="AU8" s="49">
        <v>2007</v>
      </c>
      <c r="AV8" s="131">
        <v>2008</v>
      </c>
      <c r="AW8" s="142">
        <v>2009</v>
      </c>
    </row>
    <row r="9" spans="1:49" s="5" customFormat="1" ht="15" customHeight="1" thickTop="1" x14ac:dyDescent="0.2">
      <c r="A9" s="58" t="s">
        <v>3</v>
      </c>
      <c r="B9" s="59">
        <v>837</v>
      </c>
      <c r="C9" s="69">
        <f t="shared" ref="C9:C57" si="0">B9/B$58</f>
        <v>0.73614775725593673</v>
      </c>
      <c r="D9" s="61"/>
      <c r="E9" s="59">
        <v>941</v>
      </c>
      <c r="F9" s="60">
        <f>E9/E$58</f>
        <v>0.78156146179401997</v>
      </c>
      <c r="G9" s="59">
        <v>948</v>
      </c>
      <c r="H9" s="60">
        <v>0.76205787781350487</v>
      </c>
      <c r="I9" s="59">
        <v>960</v>
      </c>
      <c r="J9" s="60">
        <f>I9/I$58</f>
        <v>0.75709779179810721</v>
      </c>
      <c r="K9" s="59">
        <v>956</v>
      </c>
      <c r="L9" s="60">
        <f>K9/K$58</f>
        <v>0.74051123160340826</v>
      </c>
      <c r="M9" s="59">
        <v>990</v>
      </c>
      <c r="N9" s="69">
        <f>M9/M$58</f>
        <v>0.76036866359447008</v>
      </c>
      <c r="O9" s="59">
        <v>1050</v>
      </c>
      <c r="P9" s="69">
        <f t="shared" ref="P9:P57" si="1">O9/O$58</f>
        <v>0.75485262401150255</v>
      </c>
      <c r="Q9" s="59">
        <v>1035</v>
      </c>
      <c r="R9" s="69">
        <f t="shared" ref="R9:R57" si="2">Q9/Q$58</f>
        <v>0.72733661278988049</v>
      </c>
      <c r="S9" s="59">
        <v>1042</v>
      </c>
      <c r="T9" s="69">
        <f t="shared" ref="T9:T57" si="3">S9/S$58</f>
        <v>0.72060857538035961</v>
      </c>
      <c r="U9" s="59">
        <v>1011</v>
      </c>
      <c r="V9" s="69">
        <f t="shared" ref="V9:V57" si="4">U9/U$58</f>
        <v>0.69246575342465755</v>
      </c>
      <c r="W9" s="59">
        <v>1019</v>
      </c>
      <c r="X9" s="69">
        <f t="shared" ref="X9:X57" si="5">W9/W$58</f>
        <v>0.67662682602921642</v>
      </c>
      <c r="Y9" s="136">
        <v>1048</v>
      </c>
      <c r="Z9" s="92">
        <f>Y9/Y$58</f>
        <v>0.66119873817034702</v>
      </c>
      <c r="AA9" s="154">
        <v>976</v>
      </c>
      <c r="AB9" s="163">
        <f>AA9/AA$58</f>
        <v>0.63707571801566576</v>
      </c>
      <c r="AC9" s="61"/>
      <c r="AD9" s="167">
        <f>AA9-B9</f>
        <v>139</v>
      </c>
      <c r="AE9" s="60">
        <f>AB9-C9</f>
        <v>-9.907203924027097E-2</v>
      </c>
      <c r="AF9" s="63" t="str">
        <f t="shared" ref="AF9:AF19" si="6">A9</f>
        <v>PA</v>
      </c>
      <c r="AG9" s="45">
        <v>0.73356704645048199</v>
      </c>
      <c r="AH9" s="45">
        <v>0.77155555555555555</v>
      </c>
      <c r="AI9" s="45">
        <v>0.78156146179401997</v>
      </c>
      <c r="AJ9" s="45">
        <v>0.76205787781350487</v>
      </c>
      <c r="AK9" s="45">
        <v>0.75709779179810721</v>
      </c>
      <c r="AL9" s="45">
        <v>0.74051123160340826</v>
      </c>
      <c r="AM9" s="45">
        <f t="shared" ref="AM9:AM19" si="7">N9</f>
        <v>0.76036866359447008</v>
      </c>
      <c r="AN9" s="45" t="e">
        <f>#REF!</f>
        <v>#REF!</v>
      </c>
      <c r="AO9" s="45">
        <f t="shared" ref="AO9:AO19" si="8">P9</f>
        <v>0.75485262401150255</v>
      </c>
      <c r="AP9" s="56"/>
      <c r="AQ9" s="45">
        <f t="shared" ref="AQ9:AQ19" si="9">R9</f>
        <v>0.72733661278988049</v>
      </c>
      <c r="AR9" s="3"/>
      <c r="AS9" s="45">
        <f t="shared" ref="AS9:AS19" si="10">T9</f>
        <v>0.72060857538035961</v>
      </c>
      <c r="AT9" s="45">
        <f t="shared" ref="AT9:AT19" si="11">V9</f>
        <v>0.69246575342465755</v>
      </c>
      <c r="AU9" s="45">
        <f t="shared" ref="AU9:AU19" si="12">X9</f>
        <v>0.67662682602921642</v>
      </c>
      <c r="AV9" s="132">
        <v>0.66100000000000003</v>
      </c>
      <c r="AW9" s="143">
        <v>0.63700000000000001</v>
      </c>
    </row>
    <row r="10" spans="1:49" s="5" customFormat="1" ht="25.5" x14ac:dyDescent="0.2">
      <c r="A10" s="58" t="s">
        <v>70</v>
      </c>
      <c r="B10" s="59">
        <f>SUM(B11:B16)</f>
        <v>258</v>
      </c>
      <c r="C10" s="69">
        <f t="shared" si="0"/>
        <v>0.22691292875989447</v>
      </c>
      <c r="D10" s="61"/>
      <c r="E10" s="59"/>
      <c r="F10" s="60"/>
      <c r="G10" s="59"/>
      <c r="H10" s="60"/>
      <c r="I10" s="59"/>
      <c r="J10" s="60"/>
      <c r="K10" s="59"/>
      <c r="L10" s="60"/>
      <c r="M10" s="59"/>
      <c r="N10" s="69"/>
      <c r="O10" s="59">
        <f>SUM(O11:O16)</f>
        <v>198</v>
      </c>
      <c r="P10" s="69">
        <f t="shared" si="1"/>
        <v>0.14234363767074049</v>
      </c>
      <c r="Q10" s="59">
        <f>SUM(Q11:Q16)</f>
        <v>226</v>
      </c>
      <c r="R10" s="69">
        <f>Q10/Q$58</f>
        <v>0.15881939564300773</v>
      </c>
      <c r="S10" s="59">
        <f>SUM(S11:S16)</f>
        <v>241</v>
      </c>
      <c r="T10" s="69">
        <f t="shared" si="3"/>
        <v>0.16666666666666666</v>
      </c>
      <c r="U10" s="59">
        <f>SUM(U11:U16)</f>
        <v>266</v>
      </c>
      <c r="V10" s="69">
        <f t="shared" si="4"/>
        <v>0.18219178082191781</v>
      </c>
      <c r="W10" s="59">
        <f>SUM(W11:W16)</f>
        <v>280</v>
      </c>
      <c r="X10" s="69">
        <f t="shared" si="5"/>
        <v>0.18592297476759628</v>
      </c>
      <c r="Y10" s="136">
        <v>309</v>
      </c>
      <c r="Z10" s="92">
        <f t="shared" ref="Z10:Z57" si="13">Y10/Y$58</f>
        <v>0.19495268138801261</v>
      </c>
      <c r="AA10" s="154">
        <v>297</v>
      </c>
      <c r="AB10" s="163">
        <f t="shared" ref="AB10:AB57" si="14">AA10/AA$58</f>
        <v>0.19386422976501305</v>
      </c>
      <c r="AC10" s="61"/>
      <c r="AD10" s="167">
        <f t="shared" ref="AD10:AD17" si="15">AA10-B10</f>
        <v>39</v>
      </c>
      <c r="AE10" s="60">
        <f t="shared" ref="AE10:AE17" si="16">AB10-C10</f>
        <v>-3.3048698994881415E-2</v>
      </c>
      <c r="AF10" s="63"/>
      <c r="AG10" s="45"/>
      <c r="AH10" s="45"/>
      <c r="AI10" s="45"/>
      <c r="AJ10" s="45"/>
      <c r="AK10" s="45"/>
      <c r="AL10" s="45"/>
      <c r="AM10" s="45"/>
      <c r="AN10" s="45"/>
      <c r="AO10" s="45"/>
      <c r="AP10" s="56"/>
      <c r="AQ10" s="45"/>
      <c r="AR10" s="3"/>
      <c r="AS10" s="45"/>
      <c r="AT10" s="45"/>
      <c r="AU10" s="45"/>
      <c r="AV10" s="132"/>
      <c r="AW10" s="143"/>
    </row>
    <row r="11" spans="1:49" s="5" customFormat="1" ht="15" hidden="1" customHeight="1" x14ac:dyDescent="0.2">
      <c r="A11" s="43" t="s">
        <v>4</v>
      </c>
      <c r="B11" s="44">
        <v>154</v>
      </c>
      <c r="C11" s="70">
        <f t="shared" si="0"/>
        <v>0.13544415127528583</v>
      </c>
      <c r="D11" s="46"/>
      <c r="E11" s="44">
        <v>53</v>
      </c>
      <c r="F11" s="45">
        <f t="shared" ref="F11:F16" si="17">E11/E$58</f>
        <v>4.4019933554817273E-2</v>
      </c>
      <c r="G11" s="44">
        <v>61</v>
      </c>
      <c r="H11" s="45">
        <v>4.9035369774919617E-2</v>
      </c>
      <c r="I11" s="44">
        <v>51</v>
      </c>
      <c r="J11" s="45">
        <f t="shared" ref="J11:J16" si="18">I11/I$58</f>
        <v>4.0220820189274448E-2</v>
      </c>
      <c r="K11" s="44">
        <v>55</v>
      </c>
      <c r="L11" s="45">
        <f t="shared" ref="L11:L16" si="19">K11/K$58</f>
        <v>4.2602633617350893E-2</v>
      </c>
      <c r="M11" s="44">
        <v>49</v>
      </c>
      <c r="N11" s="70">
        <f t="shared" ref="N11:N16" si="20">M11/M$58</f>
        <v>3.7634408602150539E-2</v>
      </c>
      <c r="O11" s="44">
        <v>44</v>
      </c>
      <c r="P11" s="70">
        <f t="shared" si="1"/>
        <v>3.1631919482386771E-2</v>
      </c>
      <c r="Q11" s="44">
        <v>62</v>
      </c>
      <c r="R11" s="70">
        <f t="shared" si="2"/>
        <v>4.3569922698524242E-2</v>
      </c>
      <c r="S11" s="44">
        <v>78</v>
      </c>
      <c r="T11" s="70">
        <f t="shared" si="3"/>
        <v>5.3941908713692949E-2</v>
      </c>
      <c r="U11" s="59">
        <v>86</v>
      </c>
      <c r="V11" s="70">
        <f t="shared" si="4"/>
        <v>5.8904109589041097E-2</v>
      </c>
      <c r="W11" s="44">
        <v>96</v>
      </c>
      <c r="X11" s="70">
        <f t="shared" si="5"/>
        <v>6.3745019920318724E-2</v>
      </c>
      <c r="Y11" s="137"/>
      <c r="Z11" s="92">
        <f t="shared" si="13"/>
        <v>0</v>
      </c>
      <c r="AA11" s="154"/>
      <c r="AB11" s="163">
        <f t="shared" si="14"/>
        <v>0</v>
      </c>
      <c r="AC11" s="46"/>
      <c r="AD11" s="167">
        <f t="shared" si="15"/>
        <v>-154</v>
      </c>
      <c r="AE11" s="60">
        <f t="shared" si="16"/>
        <v>-0.13544415127528583</v>
      </c>
      <c r="AF11" s="63" t="str">
        <f t="shared" si="6"/>
        <v>NJ</v>
      </c>
      <c r="AG11" s="45">
        <v>5.5214723926380369E-2</v>
      </c>
      <c r="AH11" s="45">
        <v>0.04</v>
      </c>
      <c r="AI11" s="45">
        <v>3.4883720930232558E-2</v>
      </c>
      <c r="AJ11" s="45">
        <v>3.8585209003215437E-2</v>
      </c>
      <c r="AK11" s="45">
        <v>4.7318611987381701E-2</v>
      </c>
      <c r="AL11" s="45">
        <v>5.0348567002323777E-2</v>
      </c>
      <c r="AM11" s="45">
        <f t="shared" si="7"/>
        <v>3.7634408602150539E-2</v>
      </c>
      <c r="AN11" s="45" t="e">
        <f>#REF!</f>
        <v>#REF!</v>
      </c>
      <c r="AO11" s="45">
        <f t="shared" si="8"/>
        <v>3.1631919482386771E-2</v>
      </c>
      <c r="AP11" s="56"/>
      <c r="AQ11" s="45">
        <f t="shared" si="9"/>
        <v>4.3569922698524242E-2</v>
      </c>
      <c r="AR11" s="3"/>
      <c r="AS11" s="45">
        <f t="shared" si="10"/>
        <v>5.3941908713692949E-2</v>
      </c>
      <c r="AT11" s="45">
        <f t="shared" si="11"/>
        <v>5.8904109589041097E-2</v>
      </c>
      <c r="AU11" s="45">
        <f t="shared" si="12"/>
        <v>6.3745019920318724E-2</v>
      </c>
      <c r="AV11" s="56"/>
      <c r="AW11" s="56"/>
    </row>
    <row r="12" spans="1:49" s="5" customFormat="1" ht="15" hidden="1" customHeight="1" x14ac:dyDescent="0.2">
      <c r="A12" s="43" t="s">
        <v>6</v>
      </c>
      <c r="B12" s="44">
        <v>63</v>
      </c>
      <c r="C12" s="70">
        <f t="shared" si="0"/>
        <v>5.5408970976253295E-2</v>
      </c>
      <c r="D12" s="46"/>
      <c r="E12" s="44">
        <v>42</v>
      </c>
      <c r="F12" s="45">
        <f t="shared" si="17"/>
        <v>3.4883720930232558E-2</v>
      </c>
      <c r="G12" s="44">
        <v>48</v>
      </c>
      <c r="H12" s="45">
        <v>3.8585209003215437E-2</v>
      </c>
      <c r="I12" s="44">
        <v>60</v>
      </c>
      <c r="J12" s="45">
        <f t="shared" si="18"/>
        <v>4.7318611987381701E-2</v>
      </c>
      <c r="K12" s="44">
        <v>65</v>
      </c>
      <c r="L12" s="45">
        <f t="shared" si="19"/>
        <v>5.0348567002323777E-2</v>
      </c>
      <c r="M12" s="44">
        <v>63</v>
      </c>
      <c r="N12" s="70">
        <f t="shared" si="20"/>
        <v>4.8387096774193547E-2</v>
      </c>
      <c r="O12" s="44">
        <v>77</v>
      </c>
      <c r="P12" s="70">
        <f t="shared" si="1"/>
        <v>5.5355859094176854E-2</v>
      </c>
      <c r="Q12" s="44">
        <v>75</v>
      </c>
      <c r="R12" s="70">
        <f t="shared" si="2"/>
        <v>5.270555165144062E-2</v>
      </c>
      <c r="S12" s="44">
        <v>79</v>
      </c>
      <c r="T12" s="70">
        <f t="shared" si="3"/>
        <v>5.4633471645919779E-2</v>
      </c>
      <c r="U12" s="59">
        <v>86</v>
      </c>
      <c r="V12" s="70">
        <f t="shared" si="4"/>
        <v>5.8904109589041097E-2</v>
      </c>
      <c r="W12" s="44">
        <v>84</v>
      </c>
      <c r="X12" s="70">
        <f t="shared" si="5"/>
        <v>5.5776892430278883E-2</v>
      </c>
      <c r="Y12" s="137"/>
      <c r="Z12" s="92">
        <f t="shared" si="13"/>
        <v>0</v>
      </c>
      <c r="AA12" s="154"/>
      <c r="AB12" s="163">
        <f t="shared" si="14"/>
        <v>0</v>
      </c>
      <c r="AC12" s="46"/>
      <c r="AD12" s="167">
        <f t="shared" si="15"/>
        <v>-63</v>
      </c>
      <c r="AE12" s="60">
        <f t="shared" si="16"/>
        <v>-5.5408970976253295E-2</v>
      </c>
      <c r="AF12" s="63" t="str">
        <f t="shared" si="6"/>
        <v>MD</v>
      </c>
      <c r="AG12" s="45">
        <v>0.13496932515337423</v>
      </c>
      <c r="AH12" s="45">
        <v>7.644444444444444E-2</v>
      </c>
      <c r="AI12" s="45">
        <v>4.4019933554817273E-2</v>
      </c>
      <c r="AJ12" s="45">
        <v>4.9035369774919617E-2</v>
      </c>
      <c r="AK12" s="45">
        <v>4.0220820189274448E-2</v>
      </c>
      <c r="AL12" s="45">
        <v>4.2602633617350893E-2</v>
      </c>
      <c r="AM12" s="45">
        <f t="shared" si="7"/>
        <v>4.8387096774193547E-2</v>
      </c>
      <c r="AN12" s="45" t="e">
        <f>#REF!</f>
        <v>#REF!</v>
      </c>
      <c r="AO12" s="45">
        <f t="shared" si="8"/>
        <v>5.5355859094176854E-2</v>
      </c>
      <c r="AP12" s="56"/>
      <c r="AQ12" s="45">
        <f t="shared" si="9"/>
        <v>5.270555165144062E-2</v>
      </c>
      <c r="AR12" s="3"/>
      <c r="AS12" s="45">
        <f t="shared" si="10"/>
        <v>5.4633471645919779E-2</v>
      </c>
      <c r="AT12" s="45">
        <f t="shared" si="11"/>
        <v>5.8904109589041097E-2</v>
      </c>
      <c r="AU12" s="45">
        <f t="shared" si="12"/>
        <v>5.5776892430278883E-2</v>
      </c>
      <c r="AV12" s="56"/>
      <c r="AW12" s="56"/>
    </row>
    <row r="13" spans="1:49" s="5" customFormat="1" ht="15" hidden="1" customHeight="1" x14ac:dyDescent="0.2">
      <c r="A13" s="43" t="s">
        <v>5</v>
      </c>
      <c r="B13" s="44">
        <v>29</v>
      </c>
      <c r="C13" s="70">
        <f t="shared" si="0"/>
        <v>2.5505716798592787E-2</v>
      </c>
      <c r="D13" s="46"/>
      <c r="E13" s="44">
        <v>46</v>
      </c>
      <c r="F13" s="45">
        <f t="shared" si="17"/>
        <v>3.8205980066445183E-2</v>
      </c>
      <c r="G13" s="44">
        <v>41</v>
      </c>
      <c r="H13" s="45">
        <v>3.295819935691318E-2</v>
      </c>
      <c r="I13" s="44">
        <v>37</v>
      </c>
      <c r="J13" s="45">
        <f t="shared" si="18"/>
        <v>2.9179810725552049E-2</v>
      </c>
      <c r="K13" s="44">
        <v>47</v>
      </c>
      <c r="L13" s="45">
        <f t="shared" si="19"/>
        <v>3.6405886909372583E-2</v>
      </c>
      <c r="M13" s="44">
        <v>42</v>
      </c>
      <c r="N13" s="70">
        <f t="shared" si="20"/>
        <v>3.2258064516129031E-2</v>
      </c>
      <c r="O13" s="44">
        <v>50</v>
      </c>
      <c r="P13" s="70">
        <f t="shared" si="1"/>
        <v>3.5945363048166784E-2</v>
      </c>
      <c r="Q13" s="44">
        <v>55</v>
      </c>
      <c r="R13" s="70">
        <f t="shared" si="2"/>
        <v>3.8650737877723121E-2</v>
      </c>
      <c r="S13" s="44">
        <v>57</v>
      </c>
      <c r="T13" s="70">
        <f t="shared" si="3"/>
        <v>3.9419087136929459E-2</v>
      </c>
      <c r="U13" s="59">
        <v>56</v>
      </c>
      <c r="V13" s="70">
        <f t="shared" si="4"/>
        <v>3.8356164383561646E-2</v>
      </c>
      <c r="W13" s="44">
        <v>60</v>
      </c>
      <c r="X13" s="70">
        <f t="shared" si="5"/>
        <v>3.9840637450199202E-2</v>
      </c>
      <c r="Y13" s="137"/>
      <c r="Z13" s="92">
        <f t="shared" si="13"/>
        <v>0</v>
      </c>
      <c r="AA13" s="154"/>
      <c r="AB13" s="163">
        <f t="shared" si="14"/>
        <v>0</v>
      </c>
      <c r="AC13" s="46"/>
      <c r="AD13" s="167">
        <f t="shared" si="15"/>
        <v>-29</v>
      </c>
      <c r="AE13" s="60">
        <f t="shared" si="16"/>
        <v>-2.5505716798592787E-2</v>
      </c>
      <c r="AF13" s="63" t="str">
        <f t="shared" si="6"/>
        <v>NY</v>
      </c>
      <c r="AG13" s="45">
        <v>2.5416301489921123E-2</v>
      </c>
      <c r="AH13" s="45">
        <v>2.5777777777777778E-2</v>
      </c>
      <c r="AI13" s="45">
        <v>3.8205980066445183E-2</v>
      </c>
      <c r="AJ13" s="45">
        <v>3.295819935691318E-2</v>
      </c>
      <c r="AK13" s="45">
        <v>2.9179810725552049E-2</v>
      </c>
      <c r="AL13" s="45">
        <v>3.6405886909372583E-2</v>
      </c>
      <c r="AM13" s="45">
        <f t="shared" si="7"/>
        <v>3.2258064516129031E-2</v>
      </c>
      <c r="AN13" s="45" t="e">
        <f>#REF!</f>
        <v>#REF!</v>
      </c>
      <c r="AO13" s="45">
        <f t="shared" si="8"/>
        <v>3.5945363048166784E-2</v>
      </c>
      <c r="AP13" s="56"/>
      <c r="AQ13" s="45">
        <f t="shared" si="9"/>
        <v>3.8650737877723121E-2</v>
      </c>
      <c r="AR13" s="3"/>
      <c r="AS13" s="45">
        <f t="shared" si="10"/>
        <v>3.9419087136929459E-2</v>
      </c>
      <c r="AT13" s="45">
        <f t="shared" si="11"/>
        <v>3.8356164383561646E-2</v>
      </c>
      <c r="AU13" s="45">
        <f t="shared" si="12"/>
        <v>3.9840637450199202E-2</v>
      </c>
      <c r="AV13" s="56"/>
      <c r="AW13" s="56"/>
    </row>
    <row r="14" spans="1:49" s="5" customFormat="1" ht="15" hidden="1" customHeight="1" x14ac:dyDescent="0.2">
      <c r="A14" s="43" t="s">
        <v>10</v>
      </c>
      <c r="B14" s="44">
        <v>3</v>
      </c>
      <c r="C14" s="70">
        <f t="shared" si="0"/>
        <v>2.6385224274406332E-3</v>
      </c>
      <c r="D14" s="46"/>
      <c r="E14" s="44">
        <v>8</v>
      </c>
      <c r="F14" s="45">
        <f t="shared" si="17"/>
        <v>6.6445182724252493E-3</v>
      </c>
      <c r="G14" s="44">
        <v>8</v>
      </c>
      <c r="H14" s="45">
        <v>6.4308681672025723E-3</v>
      </c>
      <c r="I14" s="44">
        <v>7</v>
      </c>
      <c r="J14" s="45">
        <f t="shared" si="18"/>
        <v>5.5205047318611991E-3</v>
      </c>
      <c r="K14" s="44">
        <v>9</v>
      </c>
      <c r="L14" s="45">
        <f t="shared" si="19"/>
        <v>6.9713400464756006E-3</v>
      </c>
      <c r="M14" s="44">
        <v>14</v>
      </c>
      <c r="N14" s="70">
        <f t="shared" si="20"/>
        <v>1.0752688172043012E-2</v>
      </c>
      <c r="O14" s="44">
        <v>17</v>
      </c>
      <c r="P14" s="70">
        <f t="shared" si="1"/>
        <v>1.2221423436376708E-2</v>
      </c>
      <c r="Q14" s="44">
        <v>18</v>
      </c>
      <c r="R14" s="70">
        <f t="shared" si="2"/>
        <v>1.2649332396345749E-2</v>
      </c>
      <c r="S14" s="44">
        <v>17</v>
      </c>
      <c r="T14" s="70">
        <f t="shared" si="3"/>
        <v>1.1756569847856155E-2</v>
      </c>
      <c r="U14" s="59">
        <v>25</v>
      </c>
      <c r="V14" s="70">
        <f t="shared" si="4"/>
        <v>1.7123287671232876E-2</v>
      </c>
      <c r="W14" s="44">
        <v>25</v>
      </c>
      <c r="X14" s="70">
        <f t="shared" si="5"/>
        <v>1.6600265604249667E-2</v>
      </c>
      <c r="Y14" s="137"/>
      <c r="Z14" s="92">
        <f t="shared" si="13"/>
        <v>0</v>
      </c>
      <c r="AA14" s="154"/>
      <c r="AB14" s="163">
        <f t="shared" si="14"/>
        <v>0</v>
      </c>
      <c r="AC14" s="46"/>
      <c r="AD14" s="167">
        <f t="shared" si="15"/>
        <v>-3</v>
      </c>
      <c r="AE14" s="60">
        <f t="shared" si="16"/>
        <v>-2.6385224274406332E-3</v>
      </c>
      <c r="AF14" s="63" t="str">
        <f t="shared" si="6"/>
        <v>VA</v>
      </c>
      <c r="AG14" s="45">
        <v>7.8878177037686233E-3</v>
      </c>
      <c r="AH14" s="45">
        <v>1.6E-2</v>
      </c>
      <c r="AI14" s="45">
        <v>1.079734219269103E-2</v>
      </c>
      <c r="AJ14" s="45">
        <v>9.6463022508038593E-3</v>
      </c>
      <c r="AK14" s="45">
        <v>8.6750788643533121E-3</v>
      </c>
      <c r="AL14" s="45">
        <v>1.0069713400464756E-2</v>
      </c>
      <c r="AM14" s="45">
        <f t="shared" si="7"/>
        <v>1.0752688172043012E-2</v>
      </c>
      <c r="AN14" s="45" t="e">
        <f>#REF!</f>
        <v>#REF!</v>
      </c>
      <c r="AO14" s="45">
        <f t="shared" si="8"/>
        <v>1.2221423436376708E-2</v>
      </c>
      <c r="AP14" s="56"/>
      <c r="AQ14" s="45">
        <f t="shared" si="9"/>
        <v>1.2649332396345749E-2</v>
      </c>
      <c r="AR14" s="3"/>
      <c r="AS14" s="45">
        <f t="shared" si="10"/>
        <v>1.1756569847856155E-2</v>
      </c>
      <c r="AT14" s="45">
        <f t="shared" si="11"/>
        <v>1.7123287671232876E-2</v>
      </c>
      <c r="AU14" s="45">
        <f t="shared" si="12"/>
        <v>1.6600265604249667E-2</v>
      </c>
      <c r="AV14" s="56"/>
      <c r="AW14" s="56"/>
    </row>
    <row r="15" spans="1:49" s="5" customFormat="1" ht="15" hidden="1" customHeight="1" x14ac:dyDescent="0.2">
      <c r="A15" s="43" t="s">
        <v>18</v>
      </c>
      <c r="B15" s="44">
        <v>7</v>
      </c>
      <c r="C15" s="70">
        <f t="shared" si="0"/>
        <v>6.156552330694811E-3</v>
      </c>
      <c r="D15" s="46"/>
      <c r="E15" s="44">
        <v>2</v>
      </c>
      <c r="F15" s="45">
        <f t="shared" si="17"/>
        <v>1.6611295681063123E-3</v>
      </c>
      <c r="G15" s="44">
        <v>3</v>
      </c>
      <c r="H15" s="45">
        <v>2.4115755627009648E-3</v>
      </c>
      <c r="I15" s="44">
        <v>2</v>
      </c>
      <c r="J15" s="45">
        <f t="shared" si="18"/>
        <v>1.5772870662460567E-3</v>
      </c>
      <c r="K15" s="44">
        <v>4</v>
      </c>
      <c r="L15" s="45">
        <f t="shared" si="19"/>
        <v>3.0983733539891559E-3</v>
      </c>
      <c r="M15" s="44">
        <v>2</v>
      </c>
      <c r="N15" s="70">
        <f t="shared" si="20"/>
        <v>1.5360983102918587E-3</v>
      </c>
      <c r="O15" s="44">
        <v>4</v>
      </c>
      <c r="P15" s="70">
        <f t="shared" si="1"/>
        <v>2.875629043853343E-3</v>
      </c>
      <c r="Q15" s="44">
        <v>8</v>
      </c>
      <c r="R15" s="70">
        <f t="shared" si="2"/>
        <v>5.6219255094869993E-3</v>
      </c>
      <c r="S15" s="44">
        <v>6</v>
      </c>
      <c r="T15" s="70">
        <f t="shared" si="3"/>
        <v>4.1493775933609959E-3</v>
      </c>
      <c r="U15" s="59">
        <v>11</v>
      </c>
      <c r="V15" s="70">
        <f t="shared" si="4"/>
        <v>7.534246575342466E-3</v>
      </c>
      <c r="W15" s="44">
        <v>12</v>
      </c>
      <c r="X15" s="70">
        <f t="shared" si="5"/>
        <v>7.9681274900398405E-3</v>
      </c>
      <c r="Y15" s="137"/>
      <c r="Z15" s="92">
        <f t="shared" si="13"/>
        <v>0</v>
      </c>
      <c r="AA15" s="154"/>
      <c r="AB15" s="163">
        <f t="shared" si="14"/>
        <v>0</v>
      </c>
      <c r="AC15" s="46"/>
      <c r="AD15" s="167">
        <f t="shared" si="15"/>
        <v>-7</v>
      </c>
      <c r="AE15" s="60">
        <f t="shared" si="16"/>
        <v>-6.156552330694811E-3</v>
      </c>
      <c r="AF15" s="63" t="str">
        <f>A15</f>
        <v>DE</v>
      </c>
      <c r="AG15" s="45">
        <v>0</v>
      </c>
      <c r="AH15" s="45">
        <v>0</v>
      </c>
      <c r="AI15" s="45">
        <v>6.6445182724252493E-3</v>
      </c>
      <c r="AJ15" s="45">
        <v>7.2347266881028936E-3</v>
      </c>
      <c r="AK15" s="45">
        <v>7.8864353312302835E-3</v>
      </c>
      <c r="AL15" s="45">
        <v>7.7459333849728895E-3</v>
      </c>
      <c r="AM15" s="45">
        <f>N15</f>
        <v>1.5360983102918587E-3</v>
      </c>
      <c r="AN15" s="45" t="e">
        <f>#REF!</f>
        <v>#REF!</v>
      </c>
      <c r="AO15" s="45">
        <f>P15</f>
        <v>2.875629043853343E-3</v>
      </c>
      <c r="AP15" s="56"/>
      <c r="AQ15" s="45">
        <f>R15</f>
        <v>5.6219255094869993E-3</v>
      </c>
      <c r="AR15" s="3"/>
      <c r="AS15" s="45">
        <f>T15</f>
        <v>4.1493775933609959E-3</v>
      </c>
      <c r="AT15" s="45">
        <f>V15</f>
        <v>7.534246575342466E-3</v>
      </c>
      <c r="AU15" s="45">
        <f>X15</f>
        <v>7.9681274900398405E-3</v>
      </c>
      <c r="AV15" s="56"/>
      <c r="AW15" s="56"/>
    </row>
    <row r="16" spans="1:49" s="5" customFormat="1" ht="15" hidden="1" customHeight="1" x14ac:dyDescent="0.2">
      <c r="A16" s="43" t="s">
        <v>16</v>
      </c>
      <c r="B16" s="44">
        <v>2</v>
      </c>
      <c r="C16" s="70">
        <f t="shared" si="0"/>
        <v>1.7590149516270889E-3</v>
      </c>
      <c r="D16" s="46"/>
      <c r="E16" s="44">
        <v>4</v>
      </c>
      <c r="F16" s="45">
        <f t="shared" si="17"/>
        <v>3.3222591362126247E-3</v>
      </c>
      <c r="G16" s="44">
        <v>4</v>
      </c>
      <c r="H16" s="45">
        <v>3.2154340836012861E-3</v>
      </c>
      <c r="I16" s="44">
        <v>5</v>
      </c>
      <c r="J16" s="45">
        <f t="shared" si="18"/>
        <v>3.9432176656151417E-3</v>
      </c>
      <c r="K16" s="44">
        <v>6</v>
      </c>
      <c r="L16" s="45">
        <f t="shared" si="19"/>
        <v>4.6475600309837332E-3</v>
      </c>
      <c r="M16" s="44">
        <v>6</v>
      </c>
      <c r="N16" s="70">
        <f t="shared" si="20"/>
        <v>4.608294930875576E-3</v>
      </c>
      <c r="O16" s="44">
        <v>6</v>
      </c>
      <c r="P16" s="70">
        <f t="shared" si="1"/>
        <v>4.3134435657800141E-3</v>
      </c>
      <c r="Q16" s="44">
        <v>8</v>
      </c>
      <c r="R16" s="70">
        <f t="shared" si="2"/>
        <v>5.6219255094869993E-3</v>
      </c>
      <c r="S16" s="44">
        <v>4</v>
      </c>
      <c r="T16" s="70">
        <f t="shared" si="3"/>
        <v>2.7662517289073307E-3</v>
      </c>
      <c r="U16" s="59">
        <v>2</v>
      </c>
      <c r="V16" s="70">
        <f t="shared" si="4"/>
        <v>1.3698630136986301E-3</v>
      </c>
      <c r="W16" s="44">
        <v>3</v>
      </c>
      <c r="X16" s="70">
        <f t="shared" si="5"/>
        <v>1.9920318725099601E-3</v>
      </c>
      <c r="Y16" s="137"/>
      <c r="Z16" s="92">
        <f t="shared" si="13"/>
        <v>0</v>
      </c>
      <c r="AA16" s="154"/>
      <c r="AB16" s="163">
        <f t="shared" si="14"/>
        <v>0</v>
      </c>
      <c r="AC16" s="46"/>
      <c r="AD16" s="167">
        <f t="shared" si="15"/>
        <v>-2</v>
      </c>
      <c r="AE16" s="60">
        <f t="shared" si="16"/>
        <v>-1.7590149516270889E-3</v>
      </c>
    </row>
    <row r="17" spans="1:49" s="5" customFormat="1" ht="29.25" customHeight="1" thickBot="1" x14ac:dyDescent="0.25">
      <c r="A17" s="43" t="s">
        <v>71</v>
      </c>
      <c r="B17" s="44">
        <f>SUM(B18:B46)</f>
        <v>29</v>
      </c>
      <c r="C17" s="70">
        <f t="shared" si="0"/>
        <v>2.5505716798592787E-2</v>
      </c>
      <c r="D17" s="46"/>
      <c r="E17" s="44"/>
      <c r="F17" s="45"/>
      <c r="G17" s="44"/>
      <c r="H17" s="45"/>
      <c r="I17" s="44"/>
      <c r="J17" s="45"/>
      <c r="K17" s="44"/>
      <c r="L17" s="45"/>
      <c r="M17" s="44"/>
      <c r="N17" s="70"/>
      <c r="O17" s="44">
        <f>SUM(O18:O46)</f>
        <v>74</v>
      </c>
      <c r="P17" s="70">
        <f t="shared" si="1"/>
        <v>5.3199137311286844E-2</v>
      </c>
      <c r="Q17" s="44">
        <f>SUM(Q18:Q46)</f>
        <v>83</v>
      </c>
      <c r="R17" s="70">
        <f t="shared" si="2"/>
        <v>5.8327477160927621E-2</v>
      </c>
      <c r="S17" s="44">
        <f>SUM(S18:S46)</f>
        <v>84</v>
      </c>
      <c r="T17" s="70">
        <f t="shared" si="3"/>
        <v>5.8091286307053944E-2</v>
      </c>
      <c r="U17" s="44">
        <f>SUM(U18:U46)</f>
        <v>88</v>
      </c>
      <c r="V17" s="70">
        <f t="shared" si="4"/>
        <v>6.0273972602739728E-2</v>
      </c>
      <c r="W17" s="44">
        <f>SUM(W18:W46)</f>
        <v>108</v>
      </c>
      <c r="X17" s="70">
        <f t="shared" si="5"/>
        <v>7.1713147410358571E-2</v>
      </c>
      <c r="Y17" s="138">
        <v>132</v>
      </c>
      <c r="Z17" s="92">
        <f t="shared" si="13"/>
        <v>8.3280757097791799E-2</v>
      </c>
      <c r="AA17" s="154">
        <v>154</v>
      </c>
      <c r="AB17" s="163">
        <f t="shared" si="14"/>
        <v>0.10052219321148825</v>
      </c>
      <c r="AC17" s="46"/>
      <c r="AD17" s="167">
        <f t="shared" si="15"/>
        <v>125</v>
      </c>
      <c r="AE17" s="60">
        <f t="shared" si="16"/>
        <v>7.5016476412895466E-2</v>
      </c>
    </row>
    <row r="18" spans="1:49" s="5" customFormat="1" ht="15" hidden="1" customHeight="1" x14ac:dyDescent="0.2">
      <c r="A18" s="43" t="s">
        <v>8</v>
      </c>
      <c r="B18" s="44">
        <v>7</v>
      </c>
      <c r="C18" s="70">
        <f t="shared" si="0"/>
        <v>6.156552330694811E-3</v>
      </c>
      <c r="D18" s="46"/>
      <c r="E18" s="44">
        <v>8</v>
      </c>
      <c r="F18" s="45">
        <f t="shared" ref="F18:F34" si="21">E18/E$58</f>
        <v>6.6445182724252493E-3</v>
      </c>
      <c r="G18" s="44">
        <v>11</v>
      </c>
      <c r="H18" s="45">
        <v>8.8424437299035371E-3</v>
      </c>
      <c r="I18" s="44">
        <v>12</v>
      </c>
      <c r="J18" s="45">
        <f t="shared" ref="J18:J34" si="22">I18/I$58</f>
        <v>9.4637223974763408E-3</v>
      </c>
      <c r="K18" s="44">
        <v>11</v>
      </c>
      <c r="L18" s="45">
        <f t="shared" ref="L18:L34" si="23">K18/K$58</f>
        <v>8.5205267234701784E-3</v>
      </c>
      <c r="M18" s="44">
        <v>10</v>
      </c>
      <c r="N18" s="70">
        <f t="shared" ref="N18:N57" si="24">M18/M$58</f>
        <v>7.6804915514592934E-3</v>
      </c>
      <c r="O18" s="44">
        <v>8</v>
      </c>
      <c r="P18" s="70">
        <f t="shared" si="1"/>
        <v>5.7512580877066861E-3</v>
      </c>
      <c r="Q18" s="44">
        <v>8</v>
      </c>
      <c r="R18" s="70">
        <f t="shared" si="2"/>
        <v>5.6219255094869993E-3</v>
      </c>
      <c r="S18" s="44">
        <v>7</v>
      </c>
      <c r="T18" s="70">
        <f t="shared" si="3"/>
        <v>4.8409405255878286E-3</v>
      </c>
      <c r="U18" s="59">
        <v>11</v>
      </c>
      <c r="V18" s="70">
        <f t="shared" si="4"/>
        <v>7.534246575342466E-3</v>
      </c>
      <c r="W18" s="44">
        <v>17</v>
      </c>
      <c r="X18" s="70">
        <f t="shared" si="5"/>
        <v>1.1288180610889775E-2</v>
      </c>
      <c r="Y18" s="137"/>
      <c r="Z18" s="92">
        <f t="shared" si="13"/>
        <v>0</v>
      </c>
      <c r="AA18" s="154"/>
      <c r="AB18" s="163">
        <f t="shared" si="14"/>
        <v>0</v>
      </c>
      <c r="AC18" s="46"/>
      <c r="AD18" s="59">
        <f t="shared" ref="AD18:AE58" si="25">W18-B18</f>
        <v>10</v>
      </c>
      <c r="AE18" s="60">
        <f t="shared" si="25"/>
        <v>5.1316282801949636E-3</v>
      </c>
      <c r="AF18" s="63" t="str">
        <f t="shared" si="6"/>
        <v>MA</v>
      </c>
      <c r="AG18" s="45">
        <v>2.6292725679228747E-3</v>
      </c>
      <c r="AH18" s="45">
        <v>9.7777777777777776E-3</v>
      </c>
      <c r="AI18" s="45">
        <v>6.6445182724252493E-3</v>
      </c>
      <c r="AJ18" s="45">
        <v>6.4308681672025723E-3</v>
      </c>
      <c r="AK18" s="45">
        <v>5.5205047318611991E-3</v>
      </c>
      <c r="AL18" s="45">
        <v>6.9713400464756006E-3</v>
      </c>
      <c r="AM18" s="45">
        <f t="shared" si="7"/>
        <v>7.6804915514592934E-3</v>
      </c>
      <c r="AN18" s="45" t="e">
        <f>#REF!</f>
        <v>#REF!</v>
      </c>
      <c r="AO18" s="45">
        <f t="shared" si="8"/>
        <v>5.7512580877066861E-3</v>
      </c>
      <c r="AP18" s="56"/>
      <c r="AQ18" s="45">
        <f t="shared" si="9"/>
        <v>5.6219255094869993E-3</v>
      </c>
      <c r="AR18" s="3"/>
      <c r="AS18" s="45">
        <f t="shared" si="10"/>
        <v>4.8409405255878286E-3</v>
      </c>
      <c r="AT18" s="45">
        <f t="shared" si="11"/>
        <v>7.534246575342466E-3</v>
      </c>
      <c r="AU18" s="45">
        <f t="shared" si="12"/>
        <v>1.1288180610889775E-2</v>
      </c>
      <c r="AV18" s="56"/>
      <c r="AW18" s="56"/>
    </row>
    <row r="19" spans="1:49" s="5" customFormat="1" ht="15" hidden="1" customHeight="1" x14ac:dyDescent="0.2">
      <c r="A19" s="43" t="s">
        <v>17</v>
      </c>
      <c r="B19" s="44">
        <v>2</v>
      </c>
      <c r="C19" s="70">
        <f t="shared" si="0"/>
        <v>1.7590149516270889E-3</v>
      </c>
      <c r="D19" s="46"/>
      <c r="E19" s="44">
        <v>3</v>
      </c>
      <c r="F19" s="45">
        <f t="shared" si="21"/>
        <v>2.4916943521594683E-3</v>
      </c>
      <c r="G19" s="44">
        <v>3</v>
      </c>
      <c r="H19" s="45">
        <v>2.4115755627009648E-3</v>
      </c>
      <c r="I19" s="44">
        <v>9</v>
      </c>
      <c r="J19" s="45">
        <f t="shared" si="22"/>
        <v>7.0977917981072556E-3</v>
      </c>
      <c r="K19" s="44">
        <v>6</v>
      </c>
      <c r="L19" s="45">
        <f t="shared" si="23"/>
        <v>4.6475600309837332E-3</v>
      </c>
      <c r="M19" s="44">
        <v>3</v>
      </c>
      <c r="N19" s="70">
        <f t="shared" si="24"/>
        <v>2.304147465437788E-3</v>
      </c>
      <c r="O19" s="44">
        <v>11</v>
      </c>
      <c r="P19" s="70">
        <f t="shared" si="1"/>
        <v>7.9079798705966927E-3</v>
      </c>
      <c r="Q19" s="44">
        <v>12</v>
      </c>
      <c r="R19" s="70">
        <f t="shared" si="2"/>
        <v>8.4328882642304981E-3</v>
      </c>
      <c r="S19" s="44">
        <v>6</v>
      </c>
      <c r="T19" s="70">
        <f t="shared" si="3"/>
        <v>4.1493775933609959E-3</v>
      </c>
      <c r="U19" s="59">
        <v>11</v>
      </c>
      <c r="V19" s="70">
        <f t="shared" si="4"/>
        <v>7.534246575342466E-3</v>
      </c>
      <c r="W19" s="44">
        <v>12</v>
      </c>
      <c r="X19" s="70">
        <f t="shared" si="5"/>
        <v>7.9681274900398405E-3</v>
      </c>
      <c r="Y19" s="137"/>
      <c r="Z19" s="92">
        <f t="shared" si="13"/>
        <v>0</v>
      </c>
      <c r="AA19" s="154"/>
      <c r="AB19" s="163">
        <f t="shared" si="14"/>
        <v>0</v>
      </c>
      <c r="AC19" s="46"/>
      <c r="AD19" s="59">
        <f t="shared" si="25"/>
        <v>10</v>
      </c>
      <c r="AE19" s="60">
        <f t="shared" si="25"/>
        <v>6.2091125384127512E-3</v>
      </c>
      <c r="AF19" s="63" t="str">
        <f t="shared" si="6"/>
        <v>CA</v>
      </c>
      <c r="AG19" s="45">
        <v>6.1349693251533744E-3</v>
      </c>
      <c r="AH19" s="45">
        <v>4.4444444444444444E-3</v>
      </c>
      <c r="AI19" s="45">
        <v>6.6445182724252493E-3</v>
      </c>
      <c r="AJ19" s="45">
        <v>8.8424437299035371E-3</v>
      </c>
      <c r="AK19" s="45">
        <v>9.4637223974763408E-3</v>
      </c>
      <c r="AL19" s="45">
        <v>8.5205267234701784E-3</v>
      </c>
      <c r="AM19" s="45">
        <f t="shared" si="7"/>
        <v>2.304147465437788E-3</v>
      </c>
      <c r="AN19" s="45" t="e">
        <f>#REF!</f>
        <v>#REF!</v>
      </c>
      <c r="AO19" s="45">
        <f t="shared" si="8"/>
        <v>7.9079798705966927E-3</v>
      </c>
      <c r="AP19" s="56"/>
      <c r="AQ19" s="45">
        <f t="shared" si="9"/>
        <v>8.4328882642304981E-3</v>
      </c>
      <c r="AR19" s="3"/>
      <c r="AS19" s="45">
        <f t="shared" si="10"/>
        <v>4.1493775933609959E-3</v>
      </c>
      <c r="AT19" s="45">
        <f t="shared" si="11"/>
        <v>7.534246575342466E-3</v>
      </c>
      <c r="AU19" s="45">
        <f t="shared" si="12"/>
        <v>7.9681274900398405E-3</v>
      </c>
      <c r="AV19" s="56"/>
      <c r="AW19" s="56"/>
    </row>
    <row r="20" spans="1:49" s="5" customFormat="1" ht="15" hidden="1" customHeight="1" x14ac:dyDescent="0.2">
      <c r="A20" s="43" t="s">
        <v>7</v>
      </c>
      <c r="B20" s="44">
        <v>9</v>
      </c>
      <c r="C20" s="70">
        <f t="shared" si="0"/>
        <v>7.9155672823219003E-3</v>
      </c>
      <c r="D20" s="46"/>
      <c r="E20" s="44">
        <v>13</v>
      </c>
      <c r="F20" s="45">
        <f t="shared" si="21"/>
        <v>1.079734219269103E-2</v>
      </c>
      <c r="G20" s="44">
        <v>12</v>
      </c>
      <c r="H20" s="45">
        <v>9.6463022508038593E-3</v>
      </c>
      <c r="I20" s="44">
        <v>11</v>
      </c>
      <c r="J20" s="45">
        <f t="shared" si="22"/>
        <v>8.6750788643533121E-3</v>
      </c>
      <c r="K20" s="44">
        <v>13</v>
      </c>
      <c r="L20" s="45">
        <f t="shared" si="23"/>
        <v>1.0069713400464756E-2</v>
      </c>
      <c r="M20" s="44">
        <v>10</v>
      </c>
      <c r="N20" s="70">
        <f t="shared" si="24"/>
        <v>7.6804915514592934E-3</v>
      </c>
      <c r="O20" s="44">
        <v>8</v>
      </c>
      <c r="P20" s="70">
        <f t="shared" si="1"/>
        <v>5.7512580877066861E-3</v>
      </c>
      <c r="Q20" s="44">
        <v>10</v>
      </c>
      <c r="R20" s="70">
        <f t="shared" si="2"/>
        <v>7.0274068868587487E-3</v>
      </c>
      <c r="S20" s="44">
        <v>15</v>
      </c>
      <c r="T20" s="70">
        <f t="shared" si="3"/>
        <v>1.0373443983402489E-2</v>
      </c>
      <c r="U20" s="59">
        <v>12</v>
      </c>
      <c r="V20" s="70">
        <f t="shared" si="4"/>
        <v>8.21917808219178E-3</v>
      </c>
      <c r="W20" s="44">
        <v>11</v>
      </c>
      <c r="X20" s="70">
        <f t="shared" si="5"/>
        <v>7.3041168658698535E-3</v>
      </c>
      <c r="Y20" s="137"/>
      <c r="Z20" s="92">
        <f t="shared" si="13"/>
        <v>0</v>
      </c>
      <c r="AA20" s="154"/>
      <c r="AB20" s="163">
        <f t="shared" si="14"/>
        <v>0</v>
      </c>
      <c r="AC20" s="46"/>
      <c r="AD20" s="59">
        <f t="shared" si="25"/>
        <v>2</v>
      </c>
      <c r="AE20" s="60">
        <f t="shared" si="25"/>
        <v>-6.1145041645204682E-4</v>
      </c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</row>
    <row r="21" spans="1:49" s="5" customFormat="1" ht="15" hidden="1" customHeight="1" x14ac:dyDescent="0.2">
      <c r="A21" s="43" t="s">
        <v>9</v>
      </c>
      <c r="B21" s="44">
        <v>0</v>
      </c>
      <c r="C21" s="70">
        <f t="shared" si="0"/>
        <v>0</v>
      </c>
      <c r="D21" s="46"/>
      <c r="E21" s="44">
        <v>8</v>
      </c>
      <c r="F21" s="45">
        <f t="shared" si="21"/>
        <v>6.6445182724252493E-3</v>
      </c>
      <c r="G21" s="44">
        <v>9</v>
      </c>
      <c r="H21" s="45">
        <v>7.2347266881028936E-3</v>
      </c>
      <c r="I21" s="44">
        <v>10</v>
      </c>
      <c r="J21" s="45">
        <f t="shared" si="22"/>
        <v>7.8864353312302835E-3</v>
      </c>
      <c r="K21" s="44">
        <v>10</v>
      </c>
      <c r="L21" s="45">
        <f t="shared" si="23"/>
        <v>7.7459333849728895E-3</v>
      </c>
      <c r="M21" s="44">
        <v>11</v>
      </c>
      <c r="N21" s="70">
        <f t="shared" si="24"/>
        <v>8.4485407066052232E-3</v>
      </c>
      <c r="O21" s="44">
        <v>10</v>
      </c>
      <c r="P21" s="70">
        <f t="shared" si="1"/>
        <v>7.1890726096333572E-3</v>
      </c>
      <c r="Q21" s="44">
        <v>16</v>
      </c>
      <c r="R21" s="70">
        <f t="shared" si="2"/>
        <v>1.1243851018973999E-2</v>
      </c>
      <c r="S21" s="44">
        <v>14</v>
      </c>
      <c r="T21" s="70">
        <f t="shared" si="3"/>
        <v>9.6818810511756573E-3</v>
      </c>
      <c r="U21" s="59">
        <v>12</v>
      </c>
      <c r="V21" s="70">
        <f t="shared" si="4"/>
        <v>8.21917808219178E-3</v>
      </c>
      <c r="W21" s="44">
        <v>11</v>
      </c>
      <c r="X21" s="70">
        <f t="shared" si="5"/>
        <v>7.3041168658698535E-3</v>
      </c>
      <c r="Y21" s="137"/>
      <c r="Z21" s="92">
        <f t="shared" si="13"/>
        <v>0</v>
      </c>
      <c r="AA21" s="154"/>
      <c r="AB21" s="163">
        <f t="shared" si="14"/>
        <v>0</v>
      </c>
      <c r="AC21" s="46"/>
      <c r="AD21" s="59">
        <f t="shared" si="25"/>
        <v>11</v>
      </c>
      <c r="AE21" s="60">
        <f t="shared" si="25"/>
        <v>7.3041168658698535E-3</v>
      </c>
      <c r="AF21" s="64" t="s">
        <v>11</v>
      </c>
      <c r="AG21" s="41">
        <v>1.1393514460999123E-2</v>
      </c>
      <c r="AH21" s="41">
        <v>3.2000000000000001E-2</v>
      </c>
      <c r="AI21" s="41">
        <v>3.9867109634551492E-2</v>
      </c>
      <c r="AJ21" s="41">
        <v>4.9035369774919617E-2</v>
      </c>
      <c r="AK21" s="41">
        <v>5.5E-2</v>
      </c>
      <c r="AL21" s="41">
        <v>0.05</v>
      </c>
      <c r="AM21" s="41">
        <f>N57</f>
        <v>4.5314900153609831E-2</v>
      </c>
      <c r="AN21" s="41" t="e">
        <f>#REF!</f>
        <v>#REF!</v>
      </c>
      <c r="AO21" s="41">
        <f>P57</f>
        <v>4.9604601006470163E-2</v>
      </c>
      <c r="AP21" s="56"/>
      <c r="AQ21" s="41">
        <f>R57</f>
        <v>5.5516514406184117E-2</v>
      </c>
      <c r="AR21" s="51"/>
      <c r="AS21" s="41">
        <f>T57</f>
        <v>5.4633471645919779E-2</v>
      </c>
      <c r="AT21" s="41">
        <f>V57</f>
        <v>6.5068493150684928E-2</v>
      </c>
      <c r="AU21" s="41">
        <f>X57</f>
        <v>6.5737051792828682E-2</v>
      </c>
      <c r="AV21" s="56"/>
      <c r="AW21" s="56"/>
    </row>
    <row r="22" spans="1:49" s="5" customFormat="1" ht="15" hidden="1" customHeight="1" x14ac:dyDescent="0.2">
      <c r="A22" s="43" t="s">
        <v>27</v>
      </c>
      <c r="B22" s="44">
        <v>0</v>
      </c>
      <c r="C22" s="70">
        <f t="shared" si="0"/>
        <v>0</v>
      </c>
      <c r="D22" s="46"/>
      <c r="E22" s="44">
        <v>0</v>
      </c>
      <c r="F22" s="45">
        <f t="shared" si="21"/>
        <v>0</v>
      </c>
      <c r="G22" s="44">
        <v>1</v>
      </c>
      <c r="H22" s="45">
        <f>G22/G$58</f>
        <v>8.0385852090032153E-4</v>
      </c>
      <c r="I22" s="44">
        <v>1</v>
      </c>
      <c r="J22" s="45">
        <f t="shared" si="22"/>
        <v>7.8864353312302837E-4</v>
      </c>
      <c r="K22" s="44">
        <v>2</v>
      </c>
      <c r="L22" s="45">
        <f t="shared" si="23"/>
        <v>1.5491866769945779E-3</v>
      </c>
      <c r="M22" s="44">
        <v>2</v>
      </c>
      <c r="N22" s="70">
        <f t="shared" si="24"/>
        <v>1.5360983102918587E-3</v>
      </c>
      <c r="O22" s="44">
        <v>5</v>
      </c>
      <c r="P22" s="70">
        <f t="shared" si="1"/>
        <v>3.5945363048166786E-3</v>
      </c>
      <c r="Q22" s="44">
        <v>4</v>
      </c>
      <c r="R22" s="70">
        <f t="shared" si="2"/>
        <v>2.8109627547434997E-3</v>
      </c>
      <c r="S22" s="44">
        <v>5</v>
      </c>
      <c r="T22" s="70">
        <f t="shared" si="3"/>
        <v>3.4578146611341631E-3</v>
      </c>
      <c r="U22" s="59">
        <v>7</v>
      </c>
      <c r="V22" s="70">
        <f t="shared" si="4"/>
        <v>4.7945205479452057E-3</v>
      </c>
      <c r="W22" s="44">
        <v>7</v>
      </c>
      <c r="X22" s="70">
        <f t="shared" si="5"/>
        <v>4.6480743691899072E-3</v>
      </c>
      <c r="Y22" s="137"/>
      <c r="Z22" s="92">
        <f t="shared" si="13"/>
        <v>0</v>
      </c>
      <c r="AA22" s="154"/>
      <c r="AB22" s="163">
        <f t="shared" si="14"/>
        <v>0</v>
      </c>
      <c r="AC22" s="46"/>
      <c r="AD22" s="59">
        <f t="shared" si="25"/>
        <v>7</v>
      </c>
      <c r="AE22" s="60">
        <f t="shared" si="25"/>
        <v>4.6480743691899072E-3</v>
      </c>
      <c r="AF22" s="65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9" s="5" customFormat="1" ht="15" hidden="1" customHeight="1" x14ac:dyDescent="0.2">
      <c r="A23" s="43" t="s">
        <v>13</v>
      </c>
      <c r="B23" s="44">
        <v>2</v>
      </c>
      <c r="C23" s="70">
        <f t="shared" si="0"/>
        <v>1.7590149516270889E-3</v>
      </c>
      <c r="D23" s="46"/>
      <c r="E23" s="44">
        <v>5</v>
      </c>
      <c r="F23" s="45">
        <f t="shared" si="21"/>
        <v>4.152823920265781E-3</v>
      </c>
      <c r="G23" s="44">
        <v>6</v>
      </c>
      <c r="H23" s="45">
        <v>4.8231511254019296E-3</v>
      </c>
      <c r="I23" s="44">
        <v>5</v>
      </c>
      <c r="J23" s="45">
        <f t="shared" si="22"/>
        <v>3.9432176656151417E-3</v>
      </c>
      <c r="K23" s="44">
        <v>5</v>
      </c>
      <c r="L23" s="45">
        <f t="shared" si="23"/>
        <v>3.8729666924864447E-3</v>
      </c>
      <c r="M23" s="44">
        <v>0</v>
      </c>
      <c r="N23" s="70">
        <f t="shared" si="24"/>
        <v>0</v>
      </c>
      <c r="O23" s="44">
        <v>4</v>
      </c>
      <c r="P23" s="70">
        <f t="shared" si="1"/>
        <v>2.875629043853343E-3</v>
      </c>
      <c r="Q23" s="44">
        <v>6</v>
      </c>
      <c r="R23" s="70">
        <f t="shared" si="2"/>
        <v>4.216444132115249E-3</v>
      </c>
      <c r="S23" s="44">
        <v>5</v>
      </c>
      <c r="T23" s="70">
        <f t="shared" si="3"/>
        <v>3.4578146611341631E-3</v>
      </c>
      <c r="U23" s="59">
        <v>6</v>
      </c>
      <c r="V23" s="70">
        <f t="shared" si="4"/>
        <v>4.10958904109589E-3</v>
      </c>
      <c r="W23" s="44">
        <v>6</v>
      </c>
      <c r="X23" s="70">
        <f t="shared" si="5"/>
        <v>3.9840637450199202E-3</v>
      </c>
      <c r="Y23" s="137"/>
      <c r="Z23" s="92">
        <f t="shared" si="13"/>
        <v>0</v>
      </c>
      <c r="AA23" s="154"/>
      <c r="AB23" s="163">
        <f t="shared" si="14"/>
        <v>0</v>
      </c>
      <c r="AC23" s="46"/>
      <c r="AD23" s="59">
        <f t="shared" si="25"/>
        <v>4</v>
      </c>
      <c r="AE23" s="60">
        <f t="shared" si="25"/>
        <v>2.2250487933928313E-3</v>
      </c>
    </row>
    <row r="24" spans="1:49" s="5" customFormat="1" ht="15" hidden="1" customHeight="1" x14ac:dyDescent="0.2">
      <c r="A24" s="43" t="s">
        <v>46</v>
      </c>
      <c r="B24" s="44">
        <v>0</v>
      </c>
      <c r="C24" s="70">
        <f t="shared" si="0"/>
        <v>0</v>
      </c>
      <c r="D24" s="46"/>
      <c r="E24" s="44">
        <v>0</v>
      </c>
      <c r="F24" s="45">
        <f t="shared" si="21"/>
        <v>0</v>
      </c>
      <c r="G24" s="44">
        <v>0</v>
      </c>
      <c r="H24" s="45">
        <f>G24/G$58</f>
        <v>0</v>
      </c>
      <c r="I24" s="44">
        <v>1</v>
      </c>
      <c r="J24" s="45">
        <f t="shared" si="22"/>
        <v>7.8864353312302837E-4</v>
      </c>
      <c r="K24" s="44">
        <v>2</v>
      </c>
      <c r="L24" s="45">
        <f t="shared" si="23"/>
        <v>1.5491866769945779E-3</v>
      </c>
      <c r="M24" s="44">
        <v>4</v>
      </c>
      <c r="N24" s="70">
        <f t="shared" si="24"/>
        <v>3.0721966205837174E-3</v>
      </c>
      <c r="O24" s="44">
        <v>4</v>
      </c>
      <c r="P24" s="70">
        <f t="shared" si="1"/>
        <v>2.875629043853343E-3</v>
      </c>
      <c r="Q24" s="44">
        <v>4</v>
      </c>
      <c r="R24" s="70">
        <f t="shared" si="2"/>
        <v>2.8109627547434997E-3</v>
      </c>
      <c r="S24" s="44">
        <v>3</v>
      </c>
      <c r="T24" s="70">
        <f t="shared" si="3"/>
        <v>2.0746887966804979E-3</v>
      </c>
      <c r="U24" s="59">
        <v>4</v>
      </c>
      <c r="V24" s="70">
        <f t="shared" si="4"/>
        <v>2.7397260273972603E-3</v>
      </c>
      <c r="W24" s="44">
        <v>5</v>
      </c>
      <c r="X24" s="70">
        <f t="shared" si="5"/>
        <v>3.3200531208499337E-3</v>
      </c>
      <c r="Y24" s="137"/>
      <c r="Z24" s="92">
        <f t="shared" si="13"/>
        <v>0</v>
      </c>
      <c r="AA24" s="154"/>
      <c r="AB24" s="163">
        <f t="shared" si="14"/>
        <v>0</v>
      </c>
      <c r="AC24" s="46"/>
      <c r="AD24" s="59">
        <f t="shared" si="25"/>
        <v>5</v>
      </c>
      <c r="AE24" s="60">
        <f t="shared" si="25"/>
        <v>3.3200531208499337E-3</v>
      </c>
    </row>
    <row r="25" spans="1:49" s="5" customFormat="1" ht="15" hidden="1" customHeight="1" x14ac:dyDescent="0.2">
      <c r="A25" s="43" t="s">
        <v>14</v>
      </c>
      <c r="B25" s="44">
        <v>2</v>
      </c>
      <c r="C25" s="70">
        <f t="shared" si="0"/>
        <v>1.7590149516270889E-3</v>
      </c>
      <c r="D25" s="46"/>
      <c r="E25" s="44">
        <v>3</v>
      </c>
      <c r="F25" s="45">
        <f t="shared" si="21"/>
        <v>2.4916943521594683E-3</v>
      </c>
      <c r="G25" s="44">
        <v>5</v>
      </c>
      <c r="H25" s="45">
        <v>4.0192926045016075E-3</v>
      </c>
      <c r="I25" s="44">
        <v>2</v>
      </c>
      <c r="J25" s="45">
        <f t="shared" si="22"/>
        <v>1.5772870662460567E-3</v>
      </c>
      <c r="K25" s="44">
        <v>2</v>
      </c>
      <c r="L25" s="45">
        <f t="shared" si="23"/>
        <v>1.5491866769945779E-3</v>
      </c>
      <c r="M25" s="44">
        <v>2</v>
      </c>
      <c r="N25" s="70">
        <f t="shared" si="24"/>
        <v>1.5360983102918587E-3</v>
      </c>
      <c r="O25" s="44">
        <v>2</v>
      </c>
      <c r="P25" s="70">
        <f t="shared" si="1"/>
        <v>1.4378145219266715E-3</v>
      </c>
      <c r="Q25" s="44">
        <v>3</v>
      </c>
      <c r="R25" s="70">
        <f t="shared" si="2"/>
        <v>2.1082220660576245E-3</v>
      </c>
      <c r="S25" s="44">
        <v>4</v>
      </c>
      <c r="T25" s="70">
        <f t="shared" si="3"/>
        <v>2.7662517289073307E-3</v>
      </c>
      <c r="U25" s="59">
        <v>2</v>
      </c>
      <c r="V25" s="70">
        <f t="shared" si="4"/>
        <v>1.3698630136986301E-3</v>
      </c>
      <c r="W25" s="44">
        <v>5</v>
      </c>
      <c r="X25" s="70">
        <f t="shared" si="5"/>
        <v>3.3200531208499337E-3</v>
      </c>
      <c r="Y25" s="137"/>
      <c r="Z25" s="92">
        <f t="shared" si="13"/>
        <v>0</v>
      </c>
      <c r="AA25" s="154"/>
      <c r="AB25" s="163">
        <f t="shared" si="14"/>
        <v>0</v>
      </c>
      <c r="AC25" s="46"/>
      <c r="AD25" s="59">
        <f t="shared" si="25"/>
        <v>3</v>
      </c>
      <c r="AE25" s="60">
        <f t="shared" si="25"/>
        <v>1.5610381692228448E-3</v>
      </c>
    </row>
    <row r="26" spans="1:49" s="5" customFormat="1" ht="15" hidden="1" customHeight="1" x14ac:dyDescent="0.2">
      <c r="A26" s="43" t="s">
        <v>31</v>
      </c>
      <c r="B26" s="44">
        <v>0</v>
      </c>
      <c r="C26" s="70">
        <f t="shared" si="0"/>
        <v>0</v>
      </c>
      <c r="D26" s="46"/>
      <c r="E26" s="44">
        <v>3</v>
      </c>
      <c r="F26" s="45">
        <f t="shared" si="21"/>
        <v>2.4916943521594683E-3</v>
      </c>
      <c r="G26" s="44">
        <v>2</v>
      </c>
      <c r="H26" s="45">
        <f>G26/G$58</f>
        <v>1.6077170418006431E-3</v>
      </c>
      <c r="I26" s="44">
        <v>2</v>
      </c>
      <c r="J26" s="45">
        <f t="shared" si="22"/>
        <v>1.5772870662460567E-3</v>
      </c>
      <c r="K26" s="44">
        <v>1</v>
      </c>
      <c r="L26" s="45">
        <f t="shared" si="23"/>
        <v>7.7459333849728897E-4</v>
      </c>
      <c r="M26" s="44">
        <v>3</v>
      </c>
      <c r="N26" s="70">
        <f t="shared" si="24"/>
        <v>2.304147465437788E-3</v>
      </c>
      <c r="O26" s="44">
        <v>3</v>
      </c>
      <c r="P26" s="70">
        <f t="shared" si="1"/>
        <v>2.1567217828900071E-3</v>
      </c>
      <c r="Q26" s="44">
        <v>3</v>
      </c>
      <c r="R26" s="70">
        <f t="shared" si="2"/>
        <v>2.1082220660576245E-3</v>
      </c>
      <c r="S26" s="44">
        <v>4</v>
      </c>
      <c r="T26" s="70">
        <f t="shared" si="3"/>
        <v>2.7662517289073307E-3</v>
      </c>
      <c r="U26" s="59">
        <v>4</v>
      </c>
      <c r="V26" s="70">
        <f t="shared" si="4"/>
        <v>2.7397260273972603E-3</v>
      </c>
      <c r="W26" s="44">
        <v>5</v>
      </c>
      <c r="X26" s="70">
        <f t="shared" si="5"/>
        <v>3.3200531208499337E-3</v>
      </c>
      <c r="Y26" s="137"/>
      <c r="Z26" s="92">
        <f t="shared" si="13"/>
        <v>0</v>
      </c>
      <c r="AA26" s="154"/>
      <c r="AB26" s="163">
        <f t="shared" si="14"/>
        <v>0</v>
      </c>
      <c r="AC26" s="46"/>
      <c r="AD26" s="59">
        <f t="shared" si="25"/>
        <v>5</v>
      </c>
      <c r="AE26" s="60">
        <f t="shared" si="25"/>
        <v>3.3200531208499337E-3</v>
      </c>
    </row>
    <row r="27" spans="1:49" s="5" customFormat="1" ht="15" hidden="1" customHeight="1" x14ac:dyDescent="0.2">
      <c r="A27" s="43" t="s">
        <v>29</v>
      </c>
      <c r="B27" s="44">
        <v>0</v>
      </c>
      <c r="C27" s="70">
        <f t="shared" si="0"/>
        <v>0</v>
      </c>
      <c r="D27" s="46"/>
      <c r="E27" s="44">
        <v>3</v>
      </c>
      <c r="F27" s="45">
        <f t="shared" si="21"/>
        <v>2.4916943521594683E-3</v>
      </c>
      <c r="G27" s="44">
        <v>2</v>
      </c>
      <c r="H27" s="45">
        <f>G27/G$58</f>
        <v>1.6077170418006431E-3</v>
      </c>
      <c r="I27" s="44">
        <v>2</v>
      </c>
      <c r="J27" s="45">
        <f t="shared" si="22"/>
        <v>1.5772870662460567E-3</v>
      </c>
      <c r="K27" s="44">
        <v>2</v>
      </c>
      <c r="L27" s="45">
        <f t="shared" si="23"/>
        <v>1.5491866769945779E-3</v>
      </c>
      <c r="M27" s="44">
        <v>0</v>
      </c>
      <c r="N27" s="70">
        <f t="shared" si="24"/>
        <v>0</v>
      </c>
      <c r="O27" s="44">
        <v>1</v>
      </c>
      <c r="P27" s="70">
        <f t="shared" si="1"/>
        <v>7.1890726096333576E-4</v>
      </c>
      <c r="Q27" s="44"/>
      <c r="R27" s="70">
        <f t="shared" si="2"/>
        <v>0</v>
      </c>
      <c r="S27" s="44">
        <v>1</v>
      </c>
      <c r="T27" s="70">
        <f t="shared" si="3"/>
        <v>6.9156293222683268E-4</v>
      </c>
      <c r="U27" s="59">
        <v>2</v>
      </c>
      <c r="V27" s="70">
        <f t="shared" si="4"/>
        <v>1.3698630136986301E-3</v>
      </c>
      <c r="W27" s="44">
        <v>4</v>
      </c>
      <c r="X27" s="70">
        <f t="shared" si="5"/>
        <v>2.6560424966799467E-3</v>
      </c>
      <c r="Y27" s="137"/>
      <c r="Z27" s="92">
        <f t="shared" si="13"/>
        <v>0</v>
      </c>
      <c r="AA27" s="154"/>
      <c r="AB27" s="163">
        <f t="shared" si="14"/>
        <v>0</v>
      </c>
      <c r="AC27" s="46"/>
      <c r="AD27" s="59">
        <f t="shared" si="25"/>
        <v>4</v>
      </c>
      <c r="AE27" s="60">
        <f t="shared" si="25"/>
        <v>2.6560424966799467E-3</v>
      </c>
    </row>
    <row r="28" spans="1:49" s="5" customFormat="1" ht="15" hidden="1" customHeight="1" x14ac:dyDescent="0.2">
      <c r="A28" s="43" t="s">
        <v>21</v>
      </c>
      <c r="B28" s="44">
        <v>0</v>
      </c>
      <c r="C28" s="70">
        <f t="shared" si="0"/>
        <v>0</v>
      </c>
      <c r="D28" s="46"/>
      <c r="E28" s="44">
        <v>0</v>
      </c>
      <c r="F28" s="45">
        <f t="shared" si="21"/>
        <v>0</v>
      </c>
      <c r="G28" s="44">
        <v>1</v>
      </c>
      <c r="H28" s="45">
        <f>G28/G$58</f>
        <v>8.0385852090032153E-4</v>
      </c>
      <c r="I28" s="44">
        <v>0</v>
      </c>
      <c r="J28" s="45">
        <f t="shared" si="22"/>
        <v>0</v>
      </c>
      <c r="K28" s="44">
        <v>1</v>
      </c>
      <c r="L28" s="45">
        <f t="shared" si="23"/>
        <v>7.7459333849728897E-4</v>
      </c>
      <c r="M28" s="44">
        <v>2</v>
      </c>
      <c r="N28" s="70">
        <f t="shared" si="24"/>
        <v>1.5360983102918587E-3</v>
      </c>
      <c r="O28" s="44">
        <v>3</v>
      </c>
      <c r="P28" s="70">
        <f t="shared" si="1"/>
        <v>2.1567217828900071E-3</v>
      </c>
      <c r="Q28" s="44">
        <v>5</v>
      </c>
      <c r="R28" s="70">
        <f t="shared" si="2"/>
        <v>3.5137034434293743E-3</v>
      </c>
      <c r="S28" s="44">
        <v>4</v>
      </c>
      <c r="T28" s="70">
        <f t="shared" si="3"/>
        <v>2.7662517289073307E-3</v>
      </c>
      <c r="U28" s="59">
        <v>4</v>
      </c>
      <c r="V28" s="70">
        <f t="shared" si="4"/>
        <v>2.7397260273972603E-3</v>
      </c>
      <c r="W28" s="44">
        <v>3</v>
      </c>
      <c r="X28" s="70">
        <f t="shared" si="5"/>
        <v>1.9920318725099601E-3</v>
      </c>
      <c r="Y28" s="137"/>
      <c r="Z28" s="92">
        <f t="shared" si="13"/>
        <v>0</v>
      </c>
      <c r="AA28" s="154"/>
      <c r="AB28" s="163">
        <f t="shared" si="14"/>
        <v>0</v>
      </c>
      <c r="AC28" s="46"/>
      <c r="AD28" s="59">
        <f t="shared" si="25"/>
        <v>3</v>
      </c>
      <c r="AE28" s="60">
        <f t="shared" si="25"/>
        <v>1.9920318725099601E-3</v>
      </c>
    </row>
    <row r="29" spans="1:49" s="5" customFormat="1" ht="15" hidden="1" customHeight="1" x14ac:dyDescent="0.2">
      <c r="A29" s="43" t="s">
        <v>22</v>
      </c>
      <c r="B29" s="44">
        <v>0</v>
      </c>
      <c r="C29" s="70">
        <f t="shared" si="0"/>
        <v>0</v>
      </c>
      <c r="D29" s="46"/>
      <c r="E29" s="44">
        <v>0</v>
      </c>
      <c r="F29" s="45">
        <f t="shared" si="21"/>
        <v>0</v>
      </c>
      <c r="G29" s="44">
        <v>1</v>
      </c>
      <c r="H29" s="45">
        <f>G29/G$58</f>
        <v>8.0385852090032153E-4</v>
      </c>
      <c r="I29" s="44">
        <v>1</v>
      </c>
      <c r="J29" s="45">
        <f t="shared" si="22"/>
        <v>7.8864353312302837E-4</v>
      </c>
      <c r="K29" s="44">
        <v>1</v>
      </c>
      <c r="L29" s="45">
        <f t="shared" si="23"/>
        <v>7.7459333849728897E-4</v>
      </c>
      <c r="M29" s="44">
        <v>1</v>
      </c>
      <c r="N29" s="70">
        <f t="shared" si="24"/>
        <v>7.6804915514592934E-4</v>
      </c>
      <c r="O29" s="44">
        <v>0</v>
      </c>
      <c r="P29" s="70">
        <f t="shared" si="1"/>
        <v>0</v>
      </c>
      <c r="Q29" s="44">
        <v>0</v>
      </c>
      <c r="R29" s="70">
        <f t="shared" si="2"/>
        <v>0</v>
      </c>
      <c r="S29" s="44">
        <v>0</v>
      </c>
      <c r="T29" s="70">
        <f t="shared" si="3"/>
        <v>0</v>
      </c>
      <c r="U29" s="59">
        <v>0</v>
      </c>
      <c r="V29" s="70">
        <f t="shared" si="4"/>
        <v>0</v>
      </c>
      <c r="W29" s="44">
        <v>3</v>
      </c>
      <c r="X29" s="70">
        <f t="shared" si="5"/>
        <v>1.9920318725099601E-3</v>
      </c>
      <c r="Y29" s="137"/>
      <c r="Z29" s="92">
        <f t="shared" si="13"/>
        <v>0</v>
      </c>
      <c r="AA29" s="154"/>
      <c r="AB29" s="163">
        <f t="shared" si="14"/>
        <v>0</v>
      </c>
      <c r="AC29" s="46"/>
      <c r="AD29" s="59">
        <f t="shared" si="25"/>
        <v>3</v>
      </c>
      <c r="AE29" s="60">
        <f t="shared" si="25"/>
        <v>1.9920318725099601E-3</v>
      </c>
    </row>
    <row r="30" spans="1:49" s="5" customFormat="1" ht="15" hidden="1" customHeight="1" x14ac:dyDescent="0.2">
      <c r="A30" s="43" t="s">
        <v>15</v>
      </c>
      <c r="B30" s="44">
        <v>3</v>
      </c>
      <c r="C30" s="70">
        <f t="shared" si="0"/>
        <v>2.6385224274406332E-3</v>
      </c>
      <c r="D30" s="46"/>
      <c r="E30" s="44">
        <v>1</v>
      </c>
      <c r="F30" s="45">
        <f t="shared" si="21"/>
        <v>8.3056478405315617E-4</v>
      </c>
      <c r="G30" s="44">
        <v>4</v>
      </c>
      <c r="H30" s="45">
        <v>3.2154340836012861E-3</v>
      </c>
      <c r="I30" s="44">
        <v>3</v>
      </c>
      <c r="J30" s="45">
        <f t="shared" si="22"/>
        <v>2.3659305993690852E-3</v>
      </c>
      <c r="K30" s="44">
        <v>2</v>
      </c>
      <c r="L30" s="45">
        <f t="shared" si="23"/>
        <v>1.5491866769945779E-3</v>
      </c>
      <c r="M30" s="44">
        <v>1</v>
      </c>
      <c r="N30" s="70">
        <f t="shared" si="24"/>
        <v>7.6804915514592934E-4</v>
      </c>
      <c r="O30" s="44">
        <v>2</v>
      </c>
      <c r="P30" s="70">
        <f t="shared" si="1"/>
        <v>1.4378145219266715E-3</v>
      </c>
      <c r="Q30" s="44">
        <v>2</v>
      </c>
      <c r="R30" s="70">
        <f t="shared" si="2"/>
        <v>1.4054813773717498E-3</v>
      </c>
      <c r="S30" s="44">
        <v>3</v>
      </c>
      <c r="T30" s="70">
        <f t="shared" si="3"/>
        <v>2.0746887966804979E-3</v>
      </c>
      <c r="U30" s="59">
        <v>1</v>
      </c>
      <c r="V30" s="70">
        <f t="shared" si="4"/>
        <v>6.8493150684931507E-4</v>
      </c>
      <c r="W30" s="44">
        <v>2</v>
      </c>
      <c r="X30" s="70">
        <f t="shared" si="5"/>
        <v>1.3280212483399733E-3</v>
      </c>
      <c r="Y30" s="137"/>
      <c r="Z30" s="92">
        <f t="shared" si="13"/>
        <v>0</v>
      </c>
      <c r="AA30" s="154"/>
      <c r="AB30" s="163">
        <f t="shared" si="14"/>
        <v>0</v>
      </c>
      <c r="AC30" s="46"/>
      <c r="AD30" s="59">
        <f t="shared" si="25"/>
        <v>-1</v>
      </c>
      <c r="AE30" s="60">
        <f t="shared" si="25"/>
        <v>-1.3105011791006598E-3</v>
      </c>
    </row>
    <row r="31" spans="1:49" s="5" customFormat="1" ht="15" hidden="1" customHeight="1" x14ac:dyDescent="0.2">
      <c r="A31" s="43" t="s">
        <v>42</v>
      </c>
      <c r="B31" s="44">
        <v>2</v>
      </c>
      <c r="C31" s="70">
        <f t="shared" si="0"/>
        <v>1.7590149516270889E-3</v>
      </c>
      <c r="D31" s="46"/>
      <c r="E31" s="44">
        <v>0</v>
      </c>
      <c r="F31" s="45">
        <f t="shared" si="21"/>
        <v>0</v>
      </c>
      <c r="G31" s="44">
        <v>0</v>
      </c>
      <c r="H31" s="45">
        <f>G31/G$58</f>
        <v>0</v>
      </c>
      <c r="I31" s="44">
        <v>0</v>
      </c>
      <c r="J31" s="45">
        <f t="shared" si="22"/>
        <v>0</v>
      </c>
      <c r="K31" s="44">
        <v>0</v>
      </c>
      <c r="L31" s="45">
        <f t="shared" si="23"/>
        <v>0</v>
      </c>
      <c r="M31" s="44">
        <v>0</v>
      </c>
      <c r="N31" s="70">
        <f t="shared" si="24"/>
        <v>0</v>
      </c>
      <c r="O31" s="44"/>
      <c r="P31" s="70">
        <f t="shared" si="1"/>
        <v>0</v>
      </c>
      <c r="Q31" s="44">
        <v>1</v>
      </c>
      <c r="R31" s="70">
        <f t="shared" si="2"/>
        <v>7.0274068868587491E-4</v>
      </c>
      <c r="S31" s="44">
        <v>2</v>
      </c>
      <c r="T31" s="70">
        <f t="shared" si="3"/>
        <v>1.3831258644536654E-3</v>
      </c>
      <c r="U31" s="59">
        <v>2</v>
      </c>
      <c r="V31" s="70">
        <f t="shared" si="4"/>
        <v>1.3698630136986301E-3</v>
      </c>
      <c r="W31" s="44">
        <v>2</v>
      </c>
      <c r="X31" s="70">
        <f t="shared" si="5"/>
        <v>1.3280212483399733E-3</v>
      </c>
      <c r="Y31" s="137"/>
      <c r="Z31" s="92">
        <f t="shared" si="13"/>
        <v>0</v>
      </c>
      <c r="AA31" s="154"/>
      <c r="AB31" s="163">
        <f t="shared" si="14"/>
        <v>0</v>
      </c>
      <c r="AC31" s="46"/>
      <c r="AD31" s="59">
        <f t="shared" si="25"/>
        <v>0</v>
      </c>
      <c r="AE31" s="60">
        <f t="shared" si="25"/>
        <v>-4.3099370328711557E-4</v>
      </c>
    </row>
    <row r="32" spans="1:49" s="5" customFormat="1" ht="15" hidden="1" customHeight="1" x14ac:dyDescent="0.2">
      <c r="A32" s="43" t="s">
        <v>20</v>
      </c>
      <c r="B32" s="44">
        <v>0</v>
      </c>
      <c r="C32" s="70">
        <f t="shared" si="0"/>
        <v>0</v>
      </c>
      <c r="D32" s="46"/>
      <c r="E32" s="44">
        <v>1</v>
      </c>
      <c r="F32" s="45">
        <f t="shared" si="21"/>
        <v>8.3056478405315617E-4</v>
      </c>
      <c r="G32" s="44">
        <v>1</v>
      </c>
      <c r="H32" s="45">
        <f>G32/G$58</f>
        <v>8.0385852090032153E-4</v>
      </c>
      <c r="I32" s="44">
        <v>0</v>
      </c>
      <c r="J32" s="45">
        <f t="shared" si="22"/>
        <v>0</v>
      </c>
      <c r="K32" s="44">
        <v>0</v>
      </c>
      <c r="L32" s="45">
        <f t="shared" si="23"/>
        <v>0</v>
      </c>
      <c r="M32" s="44">
        <v>0</v>
      </c>
      <c r="N32" s="70">
        <f t="shared" si="24"/>
        <v>0</v>
      </c>
      <c r="O32" s="44">
        <v>0</v>
      </c>
      <c r="P32" s="70">
        <f t="shared" si="1"/>
        <v>0</v>
      </c>
      <c r="Q32" s="44">
        <v>0</v>
      </c>
      <c r="R32" s="70">
        <f t="shared" si="2"/>
        <v>0</v>
      </c>
      <c r="S32" s="44">
        <v>1</v>
      </c>
      <c r="T32" s="70">
        <f t="shared" si="3"/>
        <v>6.9156293222683268E-4</v>
      </c>
      <c r="U32" s="59">
        <v>1</v>
      </c>
      <c r="V32" s="70">
        <f t="shared" si="4"/>
        <v>6.8493150684931507E-4</v>
      </c>
      <c r="W32" s="44">
        <v>1</v>
      </c>
      <c r="X32" s="70">
        <f t="shared" si="5"/>
        <v>6.6401062416998667E-4</v>
      </c>
      <c r="Y32" s="137"/>
      <c r="Z32" s="92">
        <f t="shared" si="13"/>
        <v>0</v>
      </c>
      <c r="AA32" s="154"/>
      <c r="AB32" s="163">
        <f t="shared" si="14"/>
        <v>0</v>
      </c>
      <c r="AC32" s="46"/>
      <c r="AD32" s="59">
        <f t="shared" si="25"/>
        <v>1</v>
      </c>
      <c r="AE32" s="60">
        <f t="shared" si="25"/>
        <v>6.6401062416998667E-4</v>
      </c>
    </row>
    <row r="33" spans="1:31" s="5" customFormat="1" ht="15" hidden="1" customHeight="1" x14ac:dyDescent="0.2">
      <c r="A33" s="43" t="s">
        <v>51</v>
      </c>
      <c r="B33" s="44">
        <v>0</v>
      </c>
      <c r="C33" s="70">
        <f t="shared" si="0"/>
        <v>0</v>
      </c>
      <c r="D33" s="46"/>
      <c r="E33" s="44">
        <v>2</v>
      </c>
      <c r="F33" s="45">
        <f t="shared" si="21"/>
        <v>1.6611295681063123E-3</v>
      </c>
      <c r="G33" s="44">
        <v>0</v>
      </c>
      <c r="H33" s="45">
        <f>G33/G$58</f>
        <v>0</v>
      </c>
      <c r="I33" s="44">
        <v>0</v>
      </c>
      <c r="J33" s="45">
        <f t="shared" si="22"/>
        <v>0</v>
      </c>
      <c r="K33" s="44">
        <v>0</v>
      </c>
      <c r="L33" s="45">
        <f t="shared" si="23"/>
        <v>0</v>
      </c>
      <c r="M33" s="44">
        <v>0</v>
      </c>
      <c r="N33" s="70">
        <f t="shared" si="24"/>
        <v>0</v>
      </c>
      <c r="O33" s="44">
        <v>0</v>
      </c>
      <c r="P33" s="70">
        <f t="shared" si="1"/>
        <v>0</v>
      </c>
      <c r="Q33" s="44">
        <v>0</v>
      </c>
      <c r="R33" s="70">
        <f t="shared" si="2"/>
        <v>0</v>
      </c>
      <c r="S33" s="44">
        <v>1</v>
      </c>
      <c r="T33" s="70">
        <f t="shared" si="3"/>
        <v>6.9156293222683268E-4</v>
      </c>
      <c r="U33" s="59">
        <v>1</v>
      </c>
      <c r="V33" s="70">
        <f t="shared" si="4"/>
        <v>6.8493150684931507E-4</v>
      </c>
      <c r="W33" s="44">
        <v>1</v>
      </c>
      <c r="X33" s="70">
        <f t="shared" si="5"/>
        <v>6.6401062416998667E-4</v>
      </c>
      <c r="Y33" s="137"/>
      <c r="Z33" s="92">
        <f t="shared" si="13"/>
        <v>0</v>
      </c>
      <c r="AA33" s="154"/>
      <c r="AB33" s="163">
        <f t="shared" si="14"/>
        <v>0</v>
      </c>
      <c r="AC33" s="46"/>
      <c r="AD33" s="59">
        <f t="shared" si="25"/>
        <v>1</v>
      </c>
      <c r="AE33" s="60">
        <f t="shared" si="25"/>
        <v>6.6401062416998667E-4</v>
      </c>
    </row>
    <row r="34" spans="1:31" s="5" customFormat="1" ht="15" hidden="1" customHeight="1" x14ac:dyDescent="0.2">
      <c r="A34" s="43" t="s">
        <v>23</v>
      </c>
      <c r="B34" s="44">
        <v>0</v>
      </c>
      <c r="C34" s="70">
        <f t="shared" si="0"/>
        <v>0</v>
      </c>
      <c r="D34" s="46"/>
      <c r="E34" s="44">
        <v>1</v>
      </c>
      <c r="F34" s="45">
        <f t="shared" si="21"/>
        <v>8.3056478405315617E-4</v>
      </c>
      <c r="G34" s="44">
        <v>1</v>
      </c>
      <c r="H34" s="45">
        <f>G34/G$58</f>
        <v>8.0385852090032153E-4</v>
      </c>
      <c r="I34" s="44">
        <v>2</v>
      </c>
      <c r="J34" s="45">
        <f t="shared" si="22"/>
        <v>1.5772870662460567E-3</v>
      </c>
      <c r="K34" s="44">
        <v>1</v>
      </c>
      <c r="L34" s="45">
        <f t="shared" si="23"/>
        <v>7.7459333849728897E-4</v>
      </c>
      <c r="M34" s="44">
        <v>2</v>
      </c>
      <c r="N34" s="70">
        <f t="shared" si="24"/>
        <v>1.5360983102918587E-3</v>
      </c>
      <c r="O34" s="44">
        <v>0</v>
      </c>
      <c r="P34" s="70">
        <f t="shared" si="1"/>
        <v>0</v>
      </c>
      <c r="Q34" s="44">
        <v>0</v>
      </c>
      <c r="R34" s="70">
        <f t="shared" si="2"/>
        <v>0</v>
      </c>
      <c r="S34" s="44">
        <v>0</v>
      </c>
      <c r="T34" s="70">
        <f t="shared" si="3"/>
        <v>0</v>
      </c>
      <c r="U34" s="59">
        <v>1</v>
      </c>
      <c r="V34" s="70">
        <f t="shared" si="4"/>
        <v>6.8493150684931507E-4</v>
      </c>
      <c r="W34" s="44">
        <v>1</v>
      </c>
      <c r="X34" s="70">
        <f t="shared" si="5"/>
        <v>6.6401062416998667E-4</v>
      </c>
      <c r="Y34" s="137"/>
      <c r="Z34" s="92">
        <f t="shared" si="13"/>
        <v>0</v>
      </c>
      <c r="AA34" s="154"/>
      <c r="AB34" s="163">
        <f t="shared" si="14"/>
        <v>0</v>
      </c>
      <c r="AC34" s="46"/>
      <c r="AD34" s="59">
        <f t="shared" si="25"/>
        <v>1</v>
      </c>
      <c r="AE34" s="60">
        <f t="shared" si="25"/>
        <v>6.6401062416998667E-4</v>
      </c>
    </row>
    <row r="35" spans="1:31" s="5" customFormat="1" ht="15" hidden="1" customHeight="1" x14ac:dyDescent="0.2">
      <c r="A35" s="43" t="s">
        <v>0</v>
      </c>
      <c r="B35" s="44">
        <v>0</v>
      </c>
      <c r="C35" s="70">
        <f t="shared" si="0"/>
        <v>0</v>
      </c>
      <c r="D35" s="46"/>
      <c r="E35" s="44"/>
      <c r="F35" s="45"/>
      <c r="G35" s="44"/>
      <c r="H35" s="45"/>
      <c r="I35" s="44"/>
      <c r="J35" s="45"/>
      <c r="K35" s="44"/>
      <c r="L35" s="45"/>
      <c r="M35" s="44">
        <v>0</v>
      </c>
      <c r="N35" s="70">
        <f t="shared" si="24"/>
        <v>0</v>
      </c>
      <c r="O35" s="44">
        <v>0</v>
      </c>
      <c r="P35" s="70">
        <f t="shared" si="1"/>
        <v>0</v>
      </c>
      <c r="Q35" s="44">
        <v>0</v>
      </c>
      <c r="R35" s="70">
        <f t="shared" si="2"/>
        <v>0</v>
      </c>
      <c r="S35" s="44">
        <v>1</v>
      </c>
      <c r="T35" s="70">
        <f t="shared" si="3"/>
        <v>6.9156293222683268E-4</v>
      </c>
      <c r="U35" s="59">
        <v>1</v>
      </c>
      <c r="V35" s="70">
        <f t="shared" si="4"/>
        <v>6.8493150684931507E-4</v>
      </c>
      <c r="W35" s="44">
        <v>1</v>
      </c>
      <c r="X35" s="70">
        <f t="shared" si="5"/>
        <v>6.6401062416998667E-4</v>
      </c>
      <c r="Y35" s="137"/>
      <c r="Z35" s="92">
        <f t="shared" si="13"/>
        <v>0</v>
      </c>
      <c r="AA35" s="154"/>
      <c r="AB35" s="163">
        <f t="shared" si="14"/>
        <v>0</v>
      </c>
      <c r="AC35" s="46"/>
      <c r="AD35" s="59">
        <f t="shared" si="25"/>
        <v>1</v>
      </c>
      <c r="AE35" s="60">
        <f t="shared" si="25"/>
        <v>6.6401062416998667E-4</v>
      </c>
    </row>
    <row r="36" spans="1:31" s="5" customFormat="1" ht="15" hidden="1" customHeight="1" x14ac:dyDescent="0.2">
      <c r="A36" s="43" t="s">
        <v>38</v>
      </c>
      <c r="B36" s="44">
        <v>0</v>
      </c>
      <c r="C36" s="70">
        <f t="shared" si="0"/>
        <v>0</v>
      </c>
      <c r="D36" s="46"/>
      <c r="E36" s="44">
        <v>0</v>
      </c>
      <c r="F36" s="45">
        <f t="shared" ref="F36:F41" si="26">E36/E$58</f>
        <v>0</v>
      </c>
      <c r="G36" s="44">
        <v>0</v>
      </c>
      <c r="H36" s="45">
        <f t="shared" ref="H36:H41" si="27">G36/G$58</f>
        <v>0</v>
      </c>
      <c r="I36" s="44">
        <v>1</v>
      </c>
      <c r="J36" s="45">
        <f t="shared" ref="J36:J41" si="28">I36/I$58</f>
        <v>7.8864353312302837E-4</v>
      </c>
      <c r="K36" s="44">
        <v>2</v>
      </c>
      <c r="L36" s="45">
        <f t="shared" ref="L36:L41" si="29">K36/K$58</f>
        <v>1.5491866769945779E-3</v>
      </c>
      <c r="M36" s="44">
        <v>1</v>
      </c>
      <c r="N36" s="70">
        <f t="shared" si="24"/>
        <v>7.6804915514592934E-4</v>
      </c>
      <c r="O36" s="44">
        <v>1</v>
      </c>
      <c r="P36" s="70">
        <f t="shared" si="1"/>
        <v>7.1890726096333576E-4</v>
      </c>
      <c r="Q36" s="44">
        <v>1</v>
      </c>
      <c r="R36" s="70">
        <f t="shared" si="2"/>
        <v>7.0274068868587491E-4</v>
      </c>
      <c r="S36" s="44">
        <v>1</v>
      </c>
      <c r="T36" s="70">
        <f t="shared" si="3"/>
        <v>6.9156293222683268E-4</v>
      </c>
      <c r="U36" s="59">
        <v>1</v>
      </c>
      <c r="V36" s="70">
        <f t="shared" si="4"/>
        <v>6.8493150684931507E-4</v>
      </c>
      <c r="W36" s="44">
        <v>1</v>
      </c>
      <c r="X36" s="70">
        <f t="shared" si="5"/>
        <v>6.6401062416998667E-4</v>
      </c>
      <c r="Y36" s="137"/>
      <c r="Z36" s="92">
        <f t="shared" si="13"/>
        <v>0</v>
      </c>
      <c r="AA36" s="154"/>
      <c r="AB36" s="163">
        <f t="shared" si="14"/>
        <v>0</v>
      </c>
      <c r="AC36" s="46"/>
      <c r="AD36" s="59">
        <f t="shared" si="25"/>
        <v>1</v>
      </c>
      <c r="AE36" s="60">
        <f t="shared" si="25"/>
        <v>6.6401062416998667E-4</v>
      </c>
    </row>
    <row r="37" spans="1:31" s="5" customFormat="1" ht="15" hidden="1" customHeight="1" x14ac:dyDescent="0.2">
      <c r="A37" s="43" t="s">
        <v>25</v>
      </c>
      <c r="B37" s="44">
        <v>0</v>
      </c>
      <c r="C37" s="70">
        <f t="shared" si="0"/>
        <v>0</v>
      </c>
      <c r="D37" s="46"/>
      <c r="E37" s="44">
        <v>1</v>
      </c>
      <c r="F37" s="45">
        <f t="shared" si="26"/>
        <v>8.3056478405315617E-4</v>
      </c>
      <c r="G37" s="44">
        <v>1</v>
      </c>
      <c r="H37" s="45">
        <f t="shared" si="27"/>
        <v>8.0385852090032153E-4</v>
      </c>
      <c r="I37" s="44">
        <v>1</v>
      </c>
      <c r="J37" s="45">
        <f t="shared" si="28"/>
        <v>7.8864353312302837E-4</v>
      </c>
      <c r="K37" s="44">
        <v>1</v>
      </c>
      <c r="L37" s="45">
        <f t="shared" si="29"/>
        <v>7.7459333849728897E-4</v>
      </c>
      <c r="M37" s="44">
        <v>3</v>
      </c>
      <c r="N37" s="70">
        <f t="shared" si="24"/>
        <v>2.304147465437788E-3</v>
      </c>
      <c r="O37" s="44">
        <v>1</v>
      </c>
      <c r="P37" s="70">
        <f t="shared" si="1"/>
        <v>7.1890726096333576E-4</v>
      </c>
      <c r="Q37" s="44">
        <v>2</v>
      </c>
      <c r="R37" s="70">
        <f t="shared" si="2"/>
        <v>1.4054813773717498E-3</v>
      </c>
      <c r="S37" s="44">
        <v>1</v>
      </c>
      <c r="T37" s="70">
        <f t="shared" si="3"/>
        <v>6.9156293222683268E-4</v>
      </c>
      <c r="U37" s="59">
        <v>0</v>
      </c>
      <c r="V37" s="70">
        <f t="shared" si="4"/>
        <v>0</v>
      </c>
      <c r="W37" s="44">
        <v>1</v>
      </c>
      <c r="X37" s="70">
        <f t="shared" si="5"/>
        <v>6.6401062416998667E-4</v>
      </c>
      <c r="Y37" s="137"/>
      <c r="Z37" s="92">
        <f t="shared" si="13"/>
        <v>0</v>
      </c>
      <c r="AA37" s="154"/>
      <c r="AB37" s="163">
        <f t="shared" si="14"/>
        <v>0</v>
      </c>
      <c r="AC37" s="46"/>
      <c r="AD37" s="59">
        <f t="shared" si="25"/>
        <v>1</v>
      </c>
      <c r="AE37" s="60">
        <f t="shared" si="25"/>
        <v>6.6401062416998667E-4</v>
      </c>
    </row>
    <row r="38" spans="1:31" s="5" customFormat="1" ht="15" hidden="1" customHeight="1" x14ac:dyDescent="0.2">
      <c r="A38" s="43" t="s">
        <v>28</v>
      </c>
      <c r="B38" s="44">
        <v>0</v>
      </c>
      <c r="C38" s="70">
        <f t="shared" si="0"/>
        <v>0</v>
      </c>
      <c r="D38" s="46"/>
      <c r="E38" s="44">
        <v>0</v>
      </c>
      <c r="F38" s="45">
        <f t="shared" si="26"/>
        <v>0</v>
      </c>
      <c r="G38" s="44">
        <v>1</v>
      </c>
      <c r="H38" s="45">
        <f t="shared" si="27"/>
        <v>8.0385852090032153E-4</v>
      </c>
      <c r="I38" s="44">
        <v>1</v>
      </c>
      <c r="J38" s="45">
        <f t="shared" si="28"/>
        <v>7.8864353312302837E-4</v>
      </c>
      <c r="K38" s="44">
        <v>1</v>
      </c>
      <c r="L38" s="45">
        <f t="shared" si="29"/>
        <v>7.7459333849728897E-4</v>
      </c>
      <c r="M38" s="44">
        <v>2</v>
      </c>
      <c r="N38" s="70">
        <f t="shared" si="24"/>
        <v>1.5360983102918587E-3</v>
      </c>
      <c r="O38" s="44">
        <v>1</v>
      </c>
      <c r="P38" s="70">
        <f t="shared" si="1"/>
        <v>7.1890726096333576E-4</v>
      </c>
      <c r="Q38" s="44">
        <v>2</v>
      </c>
      <c r="R38" s="70">
        <f t="shared" si="2"/>
        <v>1.4054813773717498E-3</v>
      </c>
      <c r="S38" s="44">
        <v>1</v>
      </c>
      <c r="T38" s="70">
        <f t="shared" si="3"/>
        <v>6.9156293222683268E-4</v>
      </c>
      <c r="U38" s="59">
        <v>1</v>
      </c>
      <c r="V38" s="70">
        <f t="shared" si="4"/>
        <v>6.8493150684931507E-4</v>
      </c>
      <c r="W38" s="44">
        <v>1</v>
      </c>
      <c r="X38" s="70">
        <f t="shared" si="5"/>
        <v>6.6401062416998667E-4</v>
      </c>
      <c r="Y38" s="137"/>
      <c r="Z38" s="92">
        <f t="shared" si="13"/>
        <v>0</v>
      </c>
      <c r="AA38" s="154"/>
      <c r="AB38" s="163">
        <f t="shared" si="14"/>
        <v>0</v>
      </c>
      <c r="AC38" s="46"/>
      <c r="AD38" s="59">
        <f t="shared" si="25"/>
        <v>1</v>
      </c>
      <c r="AE38" s="60">
        <f t="shared" si="25"/>
        <v>6.6401062416998667E-4</v>
      </c>
    </row>
    <row r="39" spans="1:31" s="5" customFormat="1" ht="15" hidden="1" customHeight="1" x14ac:dyDescent="0.2">
      <c r="A39" s="43" t="s">
        <v>43</v>
      </c>
      <c r="B39" s="44">
        <v>1</v>
      </c>
      <c r="C39" s="70">
        <f t="shared" si="0"/>
        <v>8.7950747581354446E-4</v>
      </c>
      <c r="D39" s="46"/>
      <c r="E39" s="44">
        <v>0</v>
      </c>
      <c r="F39" s="45">
        <f t="shared" si="26"/>
        <v>0</v>
      </c>
      <c r="G39" s="44">
        <v>0</v>
      </c>
      <c r="H39" s="45">
        <f t="shared" si="27"/>
        <v>0</v>
      </c>
      <c r="I39" s="44">
        <v>0</v>
      </c>
      <c r="J39" s="45">
        <f t="shared" si="28"/>
        <v>0</v>
      </c>
      <c r="K39" s="44">
        <v>3</v>
      </c>
      <c r="L39" s="45">
        <f t="shared" si="29"/>
        <v>2.3237800154918666E-3</v>
      </c>
      <c r="M39" s="44">
        <v>4</v>
      </c>
      <c r="N39" s="70">
        <f t="shared" si="24"/>
        <v>3.0721966205837174E-3</v>
      </c>
      <c r="O39" s="44">
        <v>0</v>
      </c>
      <c r="P39" s="70">
        <f t="shared" si="1"/>
        <v>0</v>
      </c>
      <c r="Q39" s="44">
        <v>0</v>
      </c>
      <c r="R39" s="70">
        <f t="shared" si="2"/>
        <v>0</v>
      </c>
      <c r="S39" s="44">
        <v>0</v>
      </c>
      <c r="T39" s="70">
        <f t="shared" si="3"/>
        <v>0</v>
      </c>
      <c r="U39" s="59">
        <v>0</v>
      </c>
      <c r="V39" s="70">
        <f t="shared" si="4"/>
        <v>0</v>
      </c>
      <c r="W39" s="44">
        <v>1</v>
      </c>
      <c r="X39" s="70">
        <f t="shared" si="5"/>
        <v>6.6401062416998667E-4</v>
      </c>
      <c r="Y39" s="137"/>
      <c r="Z39" s="92">
        <f t="shared" si="13"/>
        <v>0</v>
      </c>
      <c r="AA39" s="154"/>
      <c r="AB39" s="163">
        <f t="shared" si="14"/>
        <v>0</v>
      </c>
      <c r="AC39" s="46"/>
      <c r="AD39" s="59">
        <f t="shared" si="25"/>
        <v>0</v>
      </c>
      <c r="AE39" s="60">
        <f t="shared" si="25"/>
        <v>-2.1549685164355778E-4</v>
      </c>
    </row>
    <row r="40" spans="1:31" s="5" customFormat="1" ht="15" hidden="1" customHeight="1" x14ac:dyDescent="0.2">
      <c r="A40" s="43" t="s">
        <v>40</v>
      </c>
      <c r="B40" s="44">
        <v>0</v>
      </c>
      <c r="C40" s="70">
        <f t="shared" si="0"/>
        <v>0</v>
      </c>
      <c r="D40" s="46"/>
      <c r="E40" s="44">
        <v>0</v>
      </c>
      <c r="F40" s="45">
        <f t="shared" si="26"/>
        <v>0</v>
      </c>
      <c r="G40" s="44">
        <v>0</v>
      </c>
      <c r="H40" s="45">
        <f t="shared" si="27"/>
        <v>0</v>
      </c>
      <c r="I40" s="44">
        <v>0</v>
      </c>
      <c r="J40" s="45">
        <f t="shared" si="28"/>
        <v>0</v>
      </c>
      <c r="K40" s="44">
        <v>1</v>
      </c>
      <c r="L40" s="45">
        <f t="shared" si="29"/>
        <v>7.7459333849728897E-4</v>
      </c>
      <c r="M40" s="44">
        <v>4</v>
      </c>
      <c r="N40" s="70">
        <f t="shared" si="24"/>
        <v>3.0721966205837174E-3</v>
      </c>
      <c r="O40" s="44">
        <v>5</v>
      </c>
      <c r="P40" s="70">
        <f t="shared" si="1"/>
        <v>3.5945363048166786E-3</v>
      </c>
      <c r="Q40" s="44">
        <v>3</v>
      </c>
      <c r="R40" s="70">
        <f t="shared" si="2"/>
        <v>2.1082220660576245E-3</v>
      </c>
      <c r="S40" s="44">
        <v>1</v>
      </c>
      <c r="T40" s="70">
        <f t="shared" si="3"/>
        <v>6.9156293222683268E-4</v>
      </c>
      <c r="U40" s="59">
        <v>1</v>
      </c>
      <c r="V40" s="70">
        <f t="shared" si="4"/>
        <v>6.8493150684931507E-4</v>
      </c>
      <c r="W40" s="44">
        <v>1</v>
      </c>
      <c r="X40" s="70">
        <f t="shared" si="5"/>
        <v>6.6401062416998667E-4</v>
      </c>
      <c r="Y40" s="137"/>
      <c r="Z40" s="92">
        <f t="shared" si="13"/>
        <v>0</v>
      </c>
      <c r="AA40" s="154"/>
      <c r="AB40" s="163">
        <f t="shared" si="14"/>
        <v>0</v>
      </c>
      <c r="AC40" s="46"/>
      <c r="AD40" s="59">
        <f t="shared" si="25"/>
        <v>1</v>
      </c>
      <c r="AE40" s="60">
        <f t="shared" si="25"/>
        <v>6.6401062416998667E-4</v>
      </c>
    </row>
    <row r="41" spans="1:31" s="5" customFormat="1" ht="15" hidden="1" customHeight="1" x14ac:dyDescent="0.2">
      <c r="A41" s="43" t="s">
        <v>30</v>
      </c>
      <c r="B41" s="44">
        <v>0</v>
      </c>
      <c r="C41" s="70">
        <f t="shared" si="0"/>
        <v>0</v>
      </c>
      <c r="D41" s="46"/>
      <c r="E41" s="44">
        <v>1</v>
      </c>
      <c r="F41" s="45">
        <f t="shared" si="26"/>
        <v>8.3056478405315617E-4</v>
      </c>
      <c r="G41" s="44">
        <v>1</v>
      </c>
      <c r="H41" s="45">
        <f t="shared" si="27"/>
        <v>8.0385852090032153E-4</v>
      </c>
      <c r="I41" s="44">
        <v>1</v>
      </c>
      <c r="J41" s="45">
        <f t="shared" si="28"/>
        <v>7.8864353312302837E-4</v>
      </c>
      <c r="K41" s="44">
        <v>2</v>
      </c>
      <c r="L41" s="45">
        <f t="shared" si="29"/>
        <v>1.5491866769945779E-3</v>
      </c>
      <c r="M41" s="44">
        <v>1</v>
      </c>
      <c r="N41" s="70">
        <f t="shared" si="24"/>
        <v>7.6804915514592934E-4</v>
      </c>
      <c r="O41" s="44">
        <v>1</v>
      </c>
      <c r="P41" s="70">
        <f t="shared" si="1"/>
        <v>7.1890726096333576E-4</v>
      </c>
      <c r="Q41" s="44">
        <v>0</v>
      </c>
      <c r="R41" s="70">
        <f t="shared" si="2"/>
        <v>0</v>
      </c>
      <c r="S41" s="44">
        <v>0</v>
      </c>
      <c r="T41" s="70">
        <f t="shared" si="3"/>
        <v>0</v>
      </c>
      <c r="U41" s="59">
        <v>1</v>
      </c>
      <c r="V41" s="70">
        <f t="shared" si="4"/>
        <v>6.8493150684931507E-4</v>
      </c>
      <c r="W41" s="44">
        <v>1</v>
      </c>
      <c r="X41" s="70">
        <f t="shared" si="5"/>
        <v>6.6401062416998667E-4</v>
      </c>
      <c r="Y41" s="137"/>
      <c r="Z41" s="92">
        <f t="shared" si="13"/>
        <v>0</v>
      </c>
      <c r="AA41" s="154"/>
      <c r="AB41" s="163">
        <f t="shared" si="14"/>
        <v>0</v>
      </c>
      <c r="AC41" s="46"/>
      <c r="AD41" s="59">
        <f t="shared" si="25"/>
        <v>1</v>
      </c>
      <c r="AE41" s="60">
        <f t="shared" si="25"/>
        <v>6.6401062416998667E-4</v>
      </c>
    </row>
    <row r="42" spans="1:31" s="5" customFormat="1" ht="15" hidden="1" customHeight="1" x14ac:dyDescent="0.2">
      <c r="A42" s="43" t="s">
        <v>67</v>
      </c>
      <c r="B42" s="44">
        <v>0</v>
      </c>
      <c r="C42" s="70">
        <f t="shared" si="0"/>
        <v>0</v>
      </c>
      <c r="D42" s="46"/>
      <c r="E42" s="44"/>
      <c r="F42" s="45"/>
      <c r="G42" s="44"/>
      <c r="H42" s="45"/>
      <c r="I42" s="44"/>
      <c r="J42" s="45"/>
      <c r="K42" s="44"/>
      <c r="L42" s="45"/>
      <c r="M42" s="44">
        <v>0</v>
      </c>
      <c r="N42" s="70">
        <f t="shared" si="24"/>
        <v>0</v>
      </c>
      <c r="O42" s="44">
        <v>0</v>
      </c>
      <c r="P42" s="70">
        <f t="shared" si="1"/>
        <v>0</v>
      </c>
      <c r="Q42" s="44">
        <v>0</v>
      </c>
      <c r="R42" s="70">
        <f t="shared" si="2"/>
        <v>0</v>
      </c>
      <c r="S42" s="44">
        <v>0</v>
      </c>
      <c r="T42" s="70">
        <f t="shared" si="3"/>
        <v>0</v>
      </c>
      <c r="U42" s="59">
        <v>0</v>
      </c>
      <c r="V42" s="70">
        <f t="shared" si="4"/>
        <v>0</v>
      </c>
      <c r="W42" s="44">
        <v>1</v>
      </c>
      <c r="X42" s="70">
        <f t="shared" si="5"/>
        <v>6.6401062416998667E-4</v>
      </c>
      <c r="Y42" s="137"/>
      <c r="Z42" s="92">
        <f t="shared" si="13"/>
        <v>0</v>
      </c>
      <c r="AA42" s="154"/>
      <c r="AB42" s="163">
        <f t="shared" si="14"/>
        <v>0</v>
      </c>
      <c r="AC42" s="46"/>
      <c r="AD42" s="59">
        <f t="shared" si="25"/>
        <v>1</v>
      </c>
      <c r="AE42" s="60">
        <f t="shared" si="25"/>
        <v>6.6401062416998667E-4</v>
      </c>
    </row>
    <row r="43" spans="1:31" s="5" customFormat="1" ht="15" hidden="1" customHeight="1" x14ac:dyDescent="0.2">
      <c r="A43" s="43" t="s">
        <v>59</v>
      </c>
      <c r="B43" s="44">
        <v>0</v>
      </c>
      <c r="C43" s="70">
        <f t="shared" si="0"/>
        <v>0</v>
      </c>
      <c r="D43" s="46"/>
      <c r="E43" s="44">
        <v>0</v>
      </c>
      <c r="F43" s="45">
        <f>E43/E$58</f>
        <v>0</v>
      </c>
      <c r="G43" s="44">
        <v>0</v>
      </c>
      <c r="H43" s="45">
        <f>G43/G$58</f>
        <v>0</v>
      </c>
      <c r="I43" s="44">
        <v>0</v>
      </c>
      <c r="J43" s="45">
        <f>I43/I$58</f>
        <v>0</v>
      </c>
      <c r="K43" s="44">
        <v>0</v>
      </c>
      <c r="L43" s="45">
        <f>K43/K$58</f>
        <v>0</v>
      </c>
      <c r="M43" s="44">
        <v>1</v>
      </c>
      <c r="N43" s="70">
        <f t="shared" si="24"/>
        <v>7.6804915514592934E-4</v>
      </c>
      <c r="O43" s="44">
        <v>1</v>
      </c>
      <c r="P43" s="70">
        <f t="shared" si="1"/>
        <v>7.1890726096333576E-4</v>
      </c>
      <c r="Q43" s="44">
        <v>0</v>
      </c>
      <c r="R43" s="70">
        <f t="shared" si="2"/>
        <v>0</v>
      </c>
      <c r="S43" s="44">
        <v>0</v>
      </c>
      <c r="T43" s="70">
        <f t="shared" si="3"/>
        <v>0</v>
      </c>
      <c r="U43" s="59">
        <v>1</v>
      </c>
      <c r="V43" s="70">
        <f t="shared" si="4"/>
        <v>6.8493150684931507E-4</v>
      </c>
      <c r="W43" s="44">
        <v>1</v>
      </c>
      <c r="X43" s="70">
        <f t="shared" si="5"/>
        <v>6.6401062416998667E-4</v>
      </c>
      <c r="Y43" s="137"/>
      <c r="Z43" s="92">
        <f t="shared" si="13"/>
        <v>0</v>
      </c>
      <c r="AA43" s="154"/>
      <c r="AB43" s="163">
        <f t="shared" si="14"/>
        <v>0</v>
      </c>
      <c r="AC43" s="46"/>
      <c r="AD43" s="59">
        <f t="shared" si="25"/>
        <v>1</v>
      </c>
      <c r="AE43" s="60">
        <f t="shared" si="25"/>
        <v>6.6401062416998667E-4</v>
      </c>
    </row>
    <row r="44" spans="1:31" s="5" customFormat="1" ht="15" hidden="1" customHeight="1" x14ac:dyDescent="0.2">
      <c r="A44" s="43" t="s">
        <v>32</v>
      </c>
      <c r="B44" s="44">
        <v>1</v>
      </c>
      <c r="C44" s="70">
        <f t="shared" si="0"/>
        <v>8.7950747581354446E-4</v>
      </c>
      <c r="D44" s="46"/>
      <c r="E44" s="44">
        <v>0</v>
      </c>
      <c r="F44" s="45">
        <f>E44/E$58</f>
        <v>0</v>
      </c>
      <c r="G44" s="44">
        <v>1</v>
      </c>
      <c r="H44" s="45">
        <f>G44/G$58</f>
        <v>8.0385852090032153E-4</v>
      </c>
      <c r="I44" s="44">
        <v>2</v>
      </c>
      <c r="J44" s="45">
        <f>I44/I$58</f>
        <v>1.5772870662460567E-3</v>
      </c>
      <c r="K44" s="44">
        <v>2</v>
      </c>
      <c r="L44" s="45">
        <f>K44/K$58</f>
        <v>1.5491866769945779E-3</v>
      </c>
      <c r="M44" s="44">
        <v>2</v>
      </c>
      <c r="N44" s="70">
        <f t="shared" si="24"/>
        <v>1.5360983102918587E-3</v>
      </c>
      <c r="O44" s="44">
        <v>2</v>
      </c>
      <c r="P44" s="70">
        <f t="shared" si="1"/>
        <v>1.4378145219266715E-3</v>
      </c>
      <c r="Q44" s="44">
        <v>1</v>
      </c>
      <c r="R44" s="70">
        <f t="shared" si="2"/>
        <v>7.0274068868587491E-4</v>
      </c>
      <c r="S44" s="44">
        <v>1</v>
      </c>
      <c r="T44" s="70">
        <f t="shared" si="3"/>
        <v>6.9156293222683268E-4</v>
      </c>
      <c r="U44" s="59">
        <v>0</v>
      </c>
      <c r="V44" s="70">
        <f t="shared" si="4"/>
        <v>0</v>
      </c>
      <c r="W44" s="44">
        <v>1</v>
      </c>
      <c r="X44" s="70">
        <f t="shared" si="5"/>
        <v>6.6401062416998667E-4</v>
      </c>
      <c r="Y44" s="137"/>
      <c r="Z44" s="92">
        <f t="shared" si="13"/>
        <v>0</v>
      </c>
      <c r="AA44" s="154"/>
      <c r="AB44" s="163">
        <f t="shared" si="14"/>
        <v>0</v>
      </c>
      <c r="AC44" s="46"/>
      <c r="AD44" s="59">
        <f t="shared" si="25"/>
        <v>0</v>
      </c>
      <c r="AE44" s="60">
        <f t="shared" si="25"/>
        <v>-2.1549685164355778E-4</v>
      </c>
    </row>
    <row r="45" spans="1:31" s="5" customFormat="1" ht="15" hidden="1" customHeight="1" x14ac:dyDescent="0.2">
      <c r="A45" s="43" t="s">
        <v>33</v>
      </c>
      <c r="B45" s="44">
        <v>0</v>
      </c>
      <c r="C45" s="70">
        <f t="shared" si="0"/>
        <v>0</v>
      </c>
      <c r="D45" s="46"/>
      <c r="E45" s="44">
        <v>1</v>
      </c>
      <c r="F45" s="45">
        <f>E45/E$58</f>
        <v>8.3056478405315617E-4</v>
      </c>
      <c r="G45" s="44">
        <v>2</v>
      </c>
      <c r="H45" s="45">
        <f>G45/G$58</f>
        <v>1.6077170418006431E-3</v>
      </c>
      <c r="I45" s="44">
        <v>1</v>
      </c>
      <c r="J45" s="45">
        <f>I45/I$58</f>
        <v>7.8864353312302837E-4</v>
      </c>
      <c r="K45" s="44">
        <v>2</v>
      </c>
      <c r="L45" s="45">
        <f>K45/K$58</f>
        <v>1.5491866769945779E-3</v>
      </c>
      <c r="M45" s="44">
        <v>1</v>
      </c>
      <c r="N45" s="70">
        <f t="shared" si="24"/>
        <v>7.6804915514592934E-4</v>
      </c>
      <c r="O45" s="44">
        <v>0</v>
      </c>
      <c r="P45" s="70">
        <f t="shared" si="1"/>
        <v>0</v>
      </c>
      <c r="Q45" s="44">
        <v>0</v>
      </c>
      <c r="R45" s="70">
        <f t="shared" si="2"/>
        <v>0</v>
      </c>
      <c r="S45" s="44">
        <v>0</v>
      </c>
      <c r="T45" s="70">
        <f t="shared" si="3"/>
        <v>0</v>
      </c>
      <c r="U45" s="59">
        <v>1</v>
      </c>
      <c r="V45" s="70">
        <f t="shared" si="4"/>
        <v>6.8493150684931507E-4</v>
      </c>
      <c r="W45" s="44">
        <v>1</v>
      </c>
      <c r="X45" s="70">
        <f t="shared" si="5"/>
        <v>6.6401062416998667E-4</v>
      </c>
      <c r="Y45" s="137"/>
      <c r="Z45" s="92">
        <f t="shared" si="13"/>
        <v>0</v>
      </c>
      <c r="AA45" s="154"/>
      <c r="AB45" s="163">
        <f t="shared" si="14"/>
        <v>0</v>
      </c>
      <c r="AC45" s="46"/>
      <c r="AD45" s="59">
        <f t="shared" si="25"/>
        <v>1</v>
      </c>
      <c r="AE45" s="60">
        <f t="shared" si="25"/>
        <v>6.6401062416998667E-4</v>
      </c>
    </row>
    <row r="46" spans="1:31" s="5" customFormat="1" ht="15" hidden="1" customHeight="1" x14ac:dyDescent="0.2">
      <c r="A46" s="39" t="s">
        <v>34</v>
      </c>
      <c r="B46" s="40">
        <v>0</v>
      </c>
      <c r="C46" s="72">
        <f t="shared" si="0"/>
        <v>0</v>
      </c>
      <c r="D46" s="46"/>
      <c r="E46" s="44">
        <v>2</v>
      </c>
      <c r="F46" s="45">
        <f>E46/E$58</f>
        <v>1.6611295681063123E-3</v>
      </c>
      <c r="G46" s="44">
        <v>1</v>
      </c>
      <c r="H46" s="45">
        <f>G46/G$58</f>
        <v>8.0385852090032153E-4</v>
      </c>
      <c r="I46" s="44">
        <v>2</v>
      </c>
      <c r="J46" s="45">
        <f>I46/I$58</f>
        <v>1.5772870662460567E-3</v>
      </c>
      <c r="K46" s="44">
        <v>0</v>
      </c>
      <c r="L46" s="45">
        <f>K46/K$58</f>
        <v>0</v>
      </c>
      <c r="M46" s="44">
        <v>1</v>
      </c>
      <c r="N46" s="70">
        <f t="shared" si="24"/>
        <v>7.6804915514592934E-4</v>
      </c>
      <c r="O46" s="44">
        <v>1</v>
      </c>
      <c r="P46" s="70">
        <f t="shared" si="1"/>
        <v>7.1890726096333576E-4</v>
      </c>
      <c r="Q46" s="44">
        <v>0</v>
      </c>
      <c r="R46" s="70">
        <f t="shared" si="2"/>
        <v>0</v>
      </c>
      <c r="S46" s="44">
        <v>3</v>
      </c>
      <c r="T46" s="70">
        <f t="shared" si="3"/>
        <v>2.0746887966804979E-3</v>
      </c>
      <c r="U46" s="59">
        <v>0</v>
      </c>
      <c r="V46" s="70">
        <f t="shared" si="4"/>
        <v>0</v>
      </c>
      <c r="W46" s="44">
        <v>1</v>
      </c>
      <c r="X46" s="70">
        <f t="shared" si="5"/>
        <v>6.6401062416998667E-4</v>
      </c>
      <c r="Y46" s="137"/>
      <c r="Z46" s="92">
        <f t="shared" si="13"/>
        <v>0</v>
      </c>
      <c r="AA46" s="154"/>
      <c r="AB46" s="163">
        <f t="shared" si="14"/>
        <v>0</v>
      </c>
      <c r="AC46" s="46"/>
      <c r="AD46" s="55">
        <f t="shared" si="25"/>
        <v>1</v>
      </c>
      <c r="AE46" s="41">
        <f t="shared" si="25"/>
        <v>6.6401062416998667E-4</v>
      </c>
    </row>
    <row r="47" spans="1:31" s="5" customFormat="1" ht="15" hidden="1" customHeight="1" x14ac:dyDescent="0.2">
      <c r="A47" s="58" t="s">
        <v>65</v>
      </c>
      <c r="B47" s="59">
        <v>0</v>
      </c>
      <c r="C47" s="69">
        <f t="shared" si="0"/>
        <v>0</v>
      </c>
      <c r="D47" s="46"/>
      <c r="E47" s="44"/>
      <c r="F47" s="45"/>
      <c r="G47" s="44"/>
      <c r="H47" s="45"/>
      <c r="I47" s="44"/>
      <c r="J47" s="45"/>
      <c r="K47" s="44"/>
      <c r="L47" s="45"/>
      <c r="M47" s="44">
        <v>0</v>
      </c>
      <c r="N47" s="70">
        <f t="shared" si="24"/>
        <v>0</v>
      </c>
      <c r="O47" s="44">
        <v>0</v>
      </c>
      <c r="P47" s="70">
        <f t="shared" si="1"/>
        <v>0</v>
      </c>
      <c r="Q47" s="44">
        <v>1</v>
      </c>
      <c r="R47" s="70">
        <f t="shared" si="2"/>
        <v>7.0274068868587491E-4</v>
      </c>
      <c r="S47" s="44">
        <v>0</v>
      </c>
      <c r="T47" s="70">
        <f t="shared" si="3"/>
        <v>0</v>
      </c>
      <c r="U47" s="59">
        <v>0</v>
      </c>
      <c r="V47" s="70">
        <f t="shared" si="4"/>
        <v>0</v>
      </c>
      <c r="W47" s="44">
        <v>0</v>
      </c>
      <c r="X47" s="70">
        <f t="shared" si="5"/>
        <v>0</v>
      </c>
      <c r="Y47" s="137"/>
      <c r="Z47" s="92">
        <f t="shared" si="13"/>
        <v>0</v>
      </c>
      <c r="AA47" s="154"/>
      <c r="AB47" s="163">
        <f t="shared" si="14"/>
        <v>0</v>
      </c>
      <c r="AC47" s="46"/>
      <c r="AD47" s="59">
        <f t="shared" si="25"/>
        <v>0</v>
      </c>
      <c r="AE47" s="60">
        <f t="shared" si="25"/>
        <v>0</v>
      </c>
    </row>
    <row r="48" spans="1:31" s="5" customFormat="1" ht="15" hidden="1" customHeight="1" x14ac:dyDescent="0.2">
      <c r="A48" s="43" t="s">
        <v>19</v>
      </c>
      <c r="B48" s="44">
        <v>0</v>
      </c>
      <c r="C48" s="70">
        <f t="shared" si="0"/>
        <v>0</v>
      </c>
      <c r="D48" s="46"/>
      <c r="E48" s="44">
        <v>0</v>
      </c>
      <c r="F48" s="45">
        <f t="shared" ref="F48:F57" si="30">E48/E$58</f>
        <v>0</v>
      </c>
      <c r="G48" s="44">
        <v>1</v>
      </c>
      <c r="H48" s="45">
        <f t="shared" ref="H48:H56" si="31">G48/G$58</f>
        <v>8.0385852090032153E-4</v>
      </c>
      <c r="I48" s="44">
        <v>1</v>
      </c>
      <c r="J48" s="45">
        <f t="shared" ref="J48:J57" si="32">I48/I$58</f>
        <v>7.8864353312302837E-4</v>
      </c>
      <c r="K48" s="44">
        <v>1</v>
      </c>
      <c r="L48" s="45">
        <f t="shared" ref="L48:L57" si="33">K48/K$58</f>
        <v>7.7459333849728897E-4</v>
      </c>
      <c r="M48" s="44">
        <v>1</v>
      </c>
      <c r="N48" s="70">
        <f t="shared" si="24"/>
        <v>7.6804915514592934E-4</v>
      </c>
      <c r="O48" s="44">
        <v>0</v>
      </c>
      <c r="P48" s="70">
        <f t="shared" si="1"/>
        <v>0</v>
      </c>
      <c r="Q48" s="44">
        <v>0</v>
      </c>
      <c r="R48" s="70">
        <f t="shared" si="2"/>
        <v>0</v>
      </c>
      <c r="S48" s="44">
        <v>0</v>
      </c>
      <c r="T48" s="70">
        <f t="shared" si="3"/>
        <v>0</v>
      </c>
      <c r="U48" s="59">
        <v>0</v>
      </c>
      <c r="V48" s="70">
        <f t="shared" si="4"/>
        <v>0</v>
      </c>
      <c r="W48" s="44">
        <v>0</v>
      </c>
      <c r="X48" s="70">
        <f t="shared" si="5"/>
        <v>0</v>
      </c>
      <c r="Y48" s="137"/>
      <c r="Z48" s="92">
        <f t="shared" si="13"/>
        <v>0</v>
      </c>
      <c r="AA48" s="154"/>
      <c r="AB48" s="163">
        <f t="shared" si="14"/>
        <v>0</v>
      </c>
      <c r="AC48" s="46"/>
      <c r="AD48" s="59">
        <f t="shared" si="25"/>
        <v>0</v>
      </c>
      <c r="AE48" s="60">
        <f t="shared" si="25"/>
        <v>0</v>
      </c>
    </row>
    <row r="49" spans="1:46" s="5" customFormat="1" ht="15" hidden="1" customHeight="1" x14ac:dyDescent="0.2">
      <c r="A49" s="43" t="s">
        <v>39</v>
      </c>
      <c r="B49" s="44">
        <v>2</v>
      </c>
      <c r="C49" s="70">
        <f t="shared" si="0"/>
        <v>1.7590149516270889E-3</v>
      </c>
      <c r="D49" s="46"/>
      <c r="E49" s="44">
        <v>0</v>
      </c>
      <c r="F49" s="45">
        <f t="shared" si="30"/>
        <v>0</v>
      </c>
      <c r="G49" s="44">
        <v>0</v>
      </c>
      <c r="H49" s="45">
        <f t="shared" si="31"/>
        <v>0</v>
      </c>
      <c r="I49" s="44">
        <v>0</v>
      </c>
      <c r="J49" s="45">
        <f t="shared" si="32"/>
        <v>0</v>
      </c>
      <c r="K49" s="44">
        <v>0</v>
      </c>
      <c r="L49" s="45">
        <f t="shared" si="33"/>
        <v>0</v>
      </c>
      <c r="M49" s="44">
        <v>0</v>
      </c>
      <c r="N49" s="70">
        <f t="shared" si="24"/>
        <v>0</v>
      </c>
      <c r="O49" s="44">
        <v>1</v>
      </c>
      <c r="P49" s="70">
        <f t="shared" si="1"/>
        <v>7.1890726096333576E-4</v>
      </c>
      <c r="Q49" s="44">
        <v>1</v>
      </c>
      <c r="R49" s="70">
        <f t="shared" si="2"/>
        <v>7.0274068868587491E-4</v>
      </c>
      <c r="S49" s="44">
        <v>2</v>
      </c>
      <c r="T49" s="70">
        <f t="shared" si="3"/>
        <v>1.3831258644536654E-3</v>
      </c>
      <c r="U49" s="59">
        <v>0</v>
      </c>
      <c r="V49" s="70">
        <f t="shared" si="4"/>
        <v>0</v>
      </c>
      <c r="W49" s="44">
        <v>0</v>
      </c>
      <c r="X49" s="70">
        <f t="shared" si="5"/>
        <v>0</v>
      </c>
      <c r="Y49" s="137"/>
      <c r="Z49" s="92">
        <f t="shared" si="13"/>
        <v>0</v>
      </c>
      <c r="AA49" s="154"/>
      <c r="AB49" s="163">
        <f t="shared" si="14"/>
        <v>0</v>
      </c>
      <c r="AC49" s="46"/>
      <c r="AD49" s="59">
        <f t="shared" si="25"/>
        <v>-2</v>
      </c>
      <c r="AE49" s="60">
        <f t="shared" si="25"/>
        <v>-1.7590149516270889E-3</v>
      </c>
    </row>
    <row r="50" spans="1:46" s="5" customFormat="1" ht="15" hidden="1" customHeight="1" x14ac:dyDescent="0.2">
      <c r="A50" s="43" t="s">
        <v>47</v>
      </c>
      <c r="B50" s="44">
        <v>0</v>
      </c>
      <c r="C50" s="70">
        <f t="shared" si="0"/>
        <v>0</v>
      </c>
      <c r="D50" s="46"/>
      <c r="E50" s="44">
        <v>1</v>
      </c>
      <c r="F50" s="45">
        <f t="shared" si="30"/>
        <v>8.3056478405315617E-4</v>
      </c>
      <c r="G50" s="44">
        <v>0</v>
      </c>
      <c r="H50" s="45">
        <f t="shared" si="31"/>
        <v>0</v>
      </c>
      <c r="I50" s="44">
        <v>1</v>
      </c>
      <c r="J50" s="45">
        <f t="shared" si="32"/>
        <v>7.8864353312302837E-4</v>
      </c>
      <c r="K50" s="44">
        <v>1</v>
      </c>
      <c r="L50" s="45">
        <f t="shared" si="33"/>
        <v>7.7459333849728897E-4</v>
      </c>
      <c r="M50" s="44">
        <v>1</v>
      </c>
      <c r="N50" s="70">
        <f t="shared" si="24"/>
        <v>7.6804915514592934E-4</v>
      </c>
      <c r="O50" s="44">
        <v>0</v>
      </c>
      <c r="P50" s="70">
        <f t="shared" si="1"/>
        <v>0</v>
      </c>
      <c r="Q50" s="44">
        <v>0</v>
      </c>
      <c r="R50" s="70">
        <f t="shared" si="2"/>
        <v>0</v>
      </c>
      <c r="S50" s="44">
        <v>0</v>
      </c>
      <c r="T50" s="70">
        <f t="shared" si="3"/>
        <v>0</v>
      </c>
      <c r="U50" s="59">
        <v>0</v>
      </c>
      <c r="V50" s="70">
        <f t="shared" si="4"/>
        <v>0</v>
      </c>
      <c r="W50" s="44">
        <v>0</v>
      </c>
      <c r="X50" s="70">
        <f t="shared" si="5"/>
        <v>0</v>
      </c>
      <c r="Y50" s="137"/>
      <c r="Z50" s="92">
        <f t="shared" si="13"/>
        <v>0</v>
      </c>
      <c r="AA50" s="154"/>
      <c r="AB50" s="163">
        <f t="shared" si="14"/>
        <v>0</v>
      </c>
      <c r="AC50" s="46"/>
      <c r="AD50" s="59">
        <f t="shared" si="25"/>
        <v>0</v>
      </c>
      <c r="AE50" s="60">
        <f t="shared" si="25"/>
        <v>0</v>
      </c>
    </row>
    <row r="51" spans="1:46" s="5" customFormat="1" ht="15" hidden="1" customHeight="1" x14ac:dyDescent="0.2">
      <c r="A51" s="43" t="s">
        <v>41</v>
      </c>
      <c r="B51" s="44">
        <v>2</v>
      </c>
      <c r="C51" s="70">
        <f t="shared" si="0"/>
        <v>1.7590149516270889E-3</v>
      </c>
      <c r="D51" s="46"/>
      <c r="E51" s="44">
        <v>1</v>
      </c>
      <c r="F51" s="45">
        <f t="shared" si="30"/>
        <v>8.3056478405315617E-4</v>
      </c>
      <c r="G51" s="44">
        <v>0</v>
      </c>
      <c r="H51" s="45">
        <f t="shared" si="31"/>
        <v>0</v>
      </c>
      <c r="I51" s="44">
        <v>1</v>
      </c>
      <c r="J51" s="45">
        <f t="shared" si="32"/>
        <v>7.8864353312302837E-4</v>
      </c>
      <c r="K51" s="44">
        <v>0</v>
      </c>
      <c r="L51" s="45">
        <f t="shared" si="33"/>
        <v>0</v>
      </c>
      <c r="M51" s="44">
        <v>0</v>
      </c>
      <c r="N51" s="70">
        <f t="shared" si="24"/>
        <v>0</v>
      </c>
      <c r="O51" s="44">
        <v>0</v>
      </c>
      <c r="P51" s="70">
        <f t="shared" si="1"/>
        <v>0</v>
      </c>
      <c r="Q51" s="44">
        <v>0</v>
      </c>
      <c r="R51" s="70">
        <f t="shared" si="2"/>
        <v>0</v>
      </c>
      <c r="S51" s="44">
        <v>0</v>
      </c>
      <c r="T51" s="70">
        <f t="shared" si="3"/>
        <v>0</v>
      </c>
      <c r="U51" s="59">
        <v>0</v>
      </c>
      <c r="V51" s="70">
        <f t="shared" si="4"/>
        <v>0</v>
      </c>
      <c r="W51" s="44">
        <v>0</v>
      </c>
      <c r="X51" s="70">
        <f t="shared" si="5"/>
        <v>0</v>
      </c>
      <c r="Y51" s="137"/>
      <c r="Z51" s="92">
        <f t="shared" si="13"/>
        <v>0</v>
      </c>
      <c r="AA51" s="154"/>
      <c r="AB51" s="163">
        <f t="shared" si="14"/>
        <v>0</v>
      </c>
      <c r="AC51" s="46"/>
      <c r="AD51" s="59">
        <f t="shared" si="25"/>
        <v>-2</v>
      </c>
      <c r="AE51" s="60">
        <f t="shared" si="25"/>
        <v>-1.7590149516270889E-3</v>
      </c>
    </row>
    <row r="52" spans="1:46" s="5" customFormat="1" ht="15" hidden="1" customHeight="1" x14ac:dyDescent="0.2">
      <c r="A52" s="43" t="s">
        <v>24</v>
      </c>
      <c r="B52" s="44">
        <v>0</v>
      </c>
      <c r="C52" s="70">
        <f t="shared" si="0"/>
        <v>0</v>
      </c>
      <c r="D52" s="46"/>
      <c r="E52" s="44">
        <v>1</v>
      </c>
      <c r="F52" s="45">
        <f t="shared" si="30"/>
        <v>8.3056478405315617E-4</v>
      </c>
      <c r="G52" s="44">
        <v>2</v>
      </c>
      <c r="H52" s="45">
        <f t="shared" si="31"/>
        <v>1.6077170418006431E-3</v>
      </c>
      <c r="I52" s="44">
        <v>2</v>
      </c>
      <c r="J52" s="45">
        <f t="shared" si="32"/>
        <v>1.5772870662460567E-3</v>
      </c>
      <c r="K52" s="44">
        <v>3</v>
      </c>
      <c r="L52" s="45">
        <f t="shared" si="33"/>
        <v>2.3237800154918666E-3</v>
      </c>
      <c r="M52" s="44">
        <v>1</v>
      </c>
      <c r="N52" s="70">
        <f t="shared" si="24"/>
        <v>7.6804915514592934E-4</v>
      </c>
      <c r="O52" s="44">
        <v>1</v>
      </c>
      <c r="P52" s="70">
        <f t="shared" si="1"/>
        <v>7.1890726096333576E-4</v>
      </c>
      <c r="Q52" s="44">
        <v>1</v>
      </c>
      <c r="R52" s="70">
        <f t="shared" si="2"/>
        <v>7.0274068868587491E-4</v>
      </c>
      <c r="S52" s="44">
        <v>0</v>
      </c>
      <c r="T52" s="70">
        <f t="shared" si="3"/>
        <v>0</v>
      </c>
      <c r="U52" s="59">
        <v>0</v>
      </c>
      <c r="V52" s="70">
        <f t="shared" si="4"/>
        <v>0</v>
      </c>
      <c r="W52" s="44">
        <v>0</v>
      </c>
      <c r="X52" s="70">
        <f t="shared" si="5"/>
        <v>0</v>
      </c>
      <c r="Y52" s="137"/>
      <c r="Z52" s="92">
        <f t="shared" si="13"/>
        <v>0</v>
      </c>
      <c r="AA52" s="154"/>
      <c r="AB52" s="163">
        <f t="shared" si="14"/>
        <v>0</v>
      </c>
      <c r="AC52" s="46"/>
      <c r="AD52" s="59">
        <f t="shared" si="25"/>
        <v>0</v>
      </c>
      <c r="AE52" s="60">
        <f t="shared" si="25"/>
        <v>0</v>
      </c>
    </row>
    <row r="53" spans="1:46" s="5" customFormat="1" ht="15" hidden="1" customHeight="1" x14ac:dyDescent="0.2">
      <c r="A53" s="43" t="s">
        <v>55</v>
      </c>
      <c r="B53" s="44">
        <v>0</v>
      </c>
      <c r="C53" s="70">
        <f t="shared" si="0"/>
        <v>0</v>
      </c>
      <c r="D53" s="46"/>
      <c r="E53" s="44">
        <v>0</v>
      </c>
      <c r="F53" s="45">
        <f t="shared" si="30"/>
        <v>0</v>
      </c>
      <c r="G53" s="44">
        <v>0</v>
      </c>
      <c r="H53" s="45">
        <f t="shared" si="31"/>
        <v>0</v>
      </c>
      <c r="I53" s="44">
        <v>0</v>
      </c>
      <c r="J53" s="45">
        <f t="shared" si="32"/>
        <v>0</v>
      </c>
      <c r="K53" s="44">
        <v>1</v>
      </c>
      <c r="L53" s="45">
        <f t="shared" si="33"/>
        <v>7.7459333849728897E-4</v>
      </c>
      <c r="M53" s="44">
        <v>1</v>
      </c>
      <c r="N53" s="70">
        <f t="shared" si="24"/>
        <v>7.6804915514592934E-4</v>
      </c>
      <c r="O53" s="44">
        <v>1</v>
      </c>
      <c r="P53" s="70">
        <f t="shared" si="1"/>
        <v>7.1890726096333576E-4</v>
      </c>
      <c r="Q53" s="44">
        <v>0</v>
      </c>
      <c r="R53" s="70">
        <f t="shared" si="2"/>
        <v>0</v>
      </c>
      <c r="S53" s="44">
        <v>0</v>
      </c>
      <c r="T53" s="70">
        <f t="shared" si="3"/>
        <v>0</v>
      </c>
      <c r="U53" s="59">
        <v>0</v>
      </c>
      <c r="V53" s="70">
        <f t="shared" si="4"/>
        <v>0</v>
      </c>
      <c r="W53" s="44">
        <v>0</v>
      </c>
      <c r="X53" s="70">
        <f t="shared" si="5"/>
        <v>0</v>
      </c>
      <c r="Y53" s="137"/>
      <c r="Z53" s="92">
        <f t="shared" si="13"/>
        <v>0</v>
      </c>
      <c r="AA53" s="154"/>
      <c r="AB53" s="163">
        <f t="shared" si="14"/>
        <v>0</v>
      </c>
      <c r="AC53" s="46"/>
      <c r="AD53" s="59">
        <f t="shared" si="25"/>
        <v>0</v>
      </c>
      <c r="AE53" s="60">
        <f t="shared" si="25"/>
        <v>0</v>
      </c>
    </row>
    <row r="54" spans="1:46" s="5" customFormat="1" ht="15" hidden="1" customHeight="1" x14ac:dyDescent="0.2">
      <c r="A54" s="43" t="s">
        <v>26</v>
      </c>
      <c r="B54" s="44">
        <v>0</v>
      </c>
      <c r="C54" s="70">
        <f t="shared" si="0"/>
        <v>0</v>
      </c>
      <c r="D54" s="46"/>
      <c r="E54" s="44">
        <v>1</v>
      </c>
      <c r="F54" s="45">
        <f t="shared" si="30"/>
        <v>8.3056478405315617E-4</v>
      </c>
      <c r="G54" s="44">
        <v>1</v>
      </c>
      <c r="H54" s="45">
        <f t="shared" si="31"/>
        <v>8.0385852090032153E-4</v>
      </c>
      <c r="I54" s="44">
        <v>0</v>
      </c>
      <c r="J54" s="45">
        <f t="shared" si="32"/>
        <v>0</v>
      </c>
      <c r="K54" s="44">
        <v>1</v>
      </c>
      <c r="L54" s="45">
        <f t="shared" si="33"/>
        <v>7.7459333849728897E-4</v>
      </c>
      <c r="M54" s="44">
        <v>1</v>
      </c>
      <c r="N54" s="70">
        <f t="shared" si="24"/>
        <v>7.6804915514592934E-4</v>
      </c>
      <c r="O54" s="44">
        <v>1</v>
      </c>
      <c r="P54" s="70">
        <f t="shared" si="1"/>
        <v>7.1890726096333576E-4</v>
      </c>
      <c r="Q54" s="44">
        <v>1</v>
      </c>
      <c r="R54" s="70">
        <f t="shared" si="2"/>
        <v>7.0274068868587491E-4</v>
      </c>
      <c r="S54" s="44">
        <v>1</v>
      </c>
      <c r="T54" s="70">
        <f t="shared" si="3"/>
        <v>6.9156293222683268E-4</v>
      </c>
      <c r="U54" s="59">
        <v>0</v>
      </c>
      <c r="V54" s="70">
        <f t="shared" si="4"/>
        <v>0</v>
      </c>
      <c r="W54" s="44">
        <v>0</v>
      </c>
      <c r="X54" s="70">
        <f t="shared" si="5"/>
        <v>0</v>
      </c>
      <c r="Y54" s="137"/>
      <c r="Z54" s="92">
        <f t="shared" si="13"/>
        <v>0</v>
      </c>
      <c r="AA54" s="154"/>
      <c r="AB54" s="163">
        <f t="shared" si="14"/>
        <v>0</v>
      </c>
      <c r="AC54" s="46"/>
      <c r="AD54" s="59">
        <f t="shared" si="25"/>
        <v>0</v>
      </c>
      <c r="AE54" s="60">
        <f t="shared" si="25"/>
        <v>0</v>
      </c>
    </row>
    <row r="55" spans="1:46" s="5" customFormat="1" ht="15" hidden="1" customHeight="1" x14ac:dyDescent="0.2">
      <c r="A55" s="43" t="s">
        <v>56</v>
      </c>
      <c r="B55" s="44">
        <v>0</v>
      </c>
      <c r="C55" s="70">
        <f t="shared" si="0"/>
        <v>0</v>
      </c>
      <c r="D55" s="46"/>
      <c r="E55" s="44">
        <v>0</v>
      </c>
      <c r="F55" s="45">
        <f t="shared" si="30"/>
        <v>0</v>
      </c>
      <c r="G55" s="44">
        <v>0</v>
      </c>
      <c r="H55" s="45">
        <f t="shared" si="31"/>
        <v>0</v>
      </c>
      <c r="I55" s="44">
        <v>0</v>
      </c>
      <c r="J55" s="45">
        <f t="shared" si="32"/>
        <v>0</v>
      </c>
      <c r="K55" s="44">
        <v>1</v>
      </c>
      <c r="L55" s="45">
        <f t="shared" si="33"/>
        <v>7.7459333849728897E-4</v>
      </c>
      <c r="M55" s="44">
        <v>0</v>
      </c>
      <c r="N55" s="70">
        <f t="shared" si="24"/>
        <v>0</v>
      </c>
      <c r="O55" s="44">
        <v>0</v>
      </c>
      <c r="P55" s="70">
        <f t="shared" si="1"/>
        <v>0</v>
      </c>
      <c r="Q55" s="44">
        <v>0</v>
      </c>
      <c r="R55" s="70">
        <f t="shared" si="2"/>
        <v>0</v>
      </c>
      <c r="S55" s="44">
        <v>0</v>
      </c>
      <c r="T55" s="70">
        <f t="shared" si="3"/>
        <v>0</v>
      </c>
      <c r="U55" s="59">
        <v>0</v>
      </c>
      <c r="V55" s="70">
        <f t="shared" si="4"/>
        <v>0</v>
      </c>
      <c r="W55" s="44">
        <v>0</v>
      </c>
      <c r="X55" s="70">
        <f t="shared" si="5"/>
        <v>0</v>
      </c>
      <c r="Y55" s="137"/>
      <c r="Z55" s="92">
        <f t="shared" si="13"/>
        <v>0</v>
      </c>
      <c r="AA55" s="154"/>
      <c r="AB55" s="163">
        <f t="shared" si="14"/>
        <v>0</v>
      </c>
      <c r="AC55" s="46"/>
      <c r="AD55" s="59">
        <f t="shared" si="25"/>
        <v>0</v>
      </c>
      <c r="AE55" s="60">
        <f t="shared" si="25"/>
        <v>0</v>
      </c>
    </row>
    <row r="56" spans="1:46" s="5" customFormat="1" ht="15" hidden="1" customHeight="1" x14ac:dyDescent="0.2">
      <c r="A56" s="26" t="s">
        <v>48</v>
      </c>
      <c r="B56" s="31">
        <v>0</v>
      </c>
      <c r="C56" s="71">
        <f t="shared" si="0"/>
        <v>0</v>
      </c>
      <c r="D56" s="33"/>
      <c r="E56" s="31">
        <v>0</v>
      </c>
      <c r="F56" s="32">
        <f t="shared" si="30"/>
        <v>0</v>
      </c>
      <c r="G56" s="31">
        <v>0</v>
      </c>
      <c r="H56" s="32">
        <f t="shared" si="31"/>
        <v>0</v>
      </c>
      <c r="I56" s="31">
        <v>1</v>
      </c>
      <c r="J56" s="32">
        <f t="shared" si="32"/>
        <v>7.8864353312302837E-4</v>
      </c>
      <c r="K56" s="31">
        <v>3</v>
      </c>
      <c r="L56" s="32">
        <f t="shared" si="33"/>
        <v>2.3237800154918666E-3</v>
      </c>
      <c r="M56" s="31">
        <v>1</v>
      </c>
      <c r="N56" s="71">
        <f t="shared" si="24"/>
        <v>7.6804915514592934E-4</v>
      </c>
      <c r="O56" s="31">
        <v>1</v>
      </c>
      <c r="P56" s="71">
        <f t="shared" si="1"/>
        <v>7.1890726096333576E-4</v>
      </c>
      <c r="Q56" s="55">
        <v>0</v>
      </c>
      <c r="R56" s="72">
        <f t="shared" si="2"/>
        <v>0</v>
      </c>
      <c r="S56" s="40">
        <v>0</v>
      </c>
      <c r="T56" s="77">
        <f t="shared" si="3"/>
        <v>0</v>
      </c>
      <c r="U56" s="78">
        <v>0</v>
      </c>
      <c r="V56" s="77">
        <f t="shared" si="4"/>
        <v>0</v>
      </c>
      <c r="W56" s="40">
        <v>0</v>
      </c>
      <c r="X56" s="77">
        <f t="shared" si="5"/>
        <v>0</v>
      </c>
      <c r="Y56" s="139"/>
      <c r="Z56" s="140">
        <f t="shared" si="13"/>
        <v>0</v>
      </c>
      <c r="AA56" s="155"/>
      <c r="AB56" s="164">
        <f t="shared" si="14"/>
        <v>0</v>
      </c>
      <c r="AC56" s="33"/>
      <c r="AD56" s="59">
        <f t="shared" si="25"/>
        <v>0</v>
      </c>
      <c r="AE56" s="60">
        <f t="shared" si="25"/>
        <v>0</v>
      </c>
    </row>
    <row r="57" spans="1:46" s="5" customFormat="1" ht="14.25" thickTop="1" thickBot="1" x14ac:dyDescent="0.25">
      <c r="A57" s="39" t="s">
        <v>11</v>
      </c>
      <c r="B57" s="40">
        <v>13</v>
      </c>
      <c r="C57" s="72">
        <f t="shared" si="0"/>
        <v>1.1433597185576077E-2</v>
      </c>
      <c r="D57" s="42"/>
      <c r="E57" s="40">
        <v>48</v>
      </c>
      <c r="F57" s="41">
        <f t="shared" si="30"/>
        <v>3.9867109634551492E-2</v>
      </c>
      <c r="G57" s="40">
        <v>61</v>
      </c>
      <c r="H57" s="41">
        <v>4.9035369774919617E-2</v>
      </c>
      <c r="I57" s="40">
        <v>70</v>
      </c>
      <c r="J57" s="41">
        <f t="shared" si="32"/>
        <v>5.5205047318611984E-2</v>
      </c>
      <c r="K57" s="40">
        <v>65</v>
      </c>
      <c r="L57" s="41">
        <f t="shared" si="33"/>
        <v>5.0348567002323777E-2</v>
      </c>
      <c r="M57" s="40">
        <v>59</v>
      </c>
      <c r="N57" s="72">
        <f t="shared" si="24"/>
        <v>4.5314900153609831E-2</v>
      </c>
      <c r="O57" s="80">
        <v>69</v>
      </c>
      <c r="P57" s="79">
        <f t="shared" si="1"/>
        <v>4.9604601006470163E-2</v>
      </c>
      <c r="Q57" s="80">
        <v>79</v>
      </c>
      <c r="R57" s="79">
        <f t="shared" si="2"/>
        <v>5.5516514406184117E-2</v>
      </c>
      <c r="S57" s="80">
        <v>79</v>
      </c>
      <c r="T57" s="79">
        <f t="shared" si="3"/>
        <v>5.4633471645919779E-2</v>
      </c>
      <c r="U57" s="80">
        <v>95</v>
      </c>
      <c r="V57" s="79">
        <f t="shared" si="4"/>
        <v>6.5068493150684928E-2</v>
      </c>
      <c r="W57" s="80">
        <v>99</v>
      </c>
      <c r="X57" s="79">
        <f t="shared" si="5"/>
        <v>6.5737051792828682E-2</v>
      </c>
      <c r="Y57" s="151">
        <v>96</v>
      </c>
      <c r="Z57" s="152">
        <f t="shared" si="13"/>
        <v>6.0567823343848581E-2</v>
      </c>
      <c r="AA57" s="156">
        <v>105</v>
      </c>
      <c r="AB57" s="165">
        <f t="shared" si="14"/>
        <v>6.8537859007832894E-2</v>
      </c>
      <c r="AC57" s="42"/>
      <c r="AD57" s="171">
        <f>AA57-B57</f>
        <v>92</v>
      </c>
      <c r="AE57" s="41">
        <f>AB57-C57</f>
        <v>5.7104261822256815E-2</v>
      </c>
    </row>
    <row r="58" spans="1:46" ht="14.25" thickTop="1" thickBot="1" x14ac:dyDescent="0.25">
      <c r="A58" s="27" t="s">
        <v>12</v>
      </c>
      <c r="B58" s="8">
        <f>B9+B10+B17+B57</f>
        <v>1137</v>
      </c>
      <c r="C58" s="9"/>
      <c r="D58" s="15"/>
      <c r="E58" s="8">
        <f>SUM(E9:E57)</f>
        <v>1204</v>
      </c>
      <c r="F58" s="9">
        <f>SUM(F9:F57)</f>
        <v>1.0000000000000002</v>
      </c>
      <c r="G58" s="8">
        <v>1244</v>
      </c>
      <c r="H58" s="9">
        <v>1</v>
      </c>
      <c r="I58" s="8">
        <f t="shared" ref="I58:N58" si="34">SUM(I9:I57)</f>
        <v>1268</v>
      </c>
      <c r="J58" s="9">
        <f t="shared" si="34"/>
        <v>0.99999999999999967</v>
      </c>
      <c r="K58" s="8">
        <f t="shared" si="34"/>
        <v>1291</v>
      </c>
      <c r="L58" s="9">
        <f t="shared" si="34"/>
        <v>0.99999999999999978</v>
      </c>
      <c r="M58" s="8">
        <f t="shared" si="34"/>
        <v>1302</v>
      </c>
      <c r="N58" s="9">
        <f t="shared" si="34"/>
        <v>1.0000000000000002</v>
      </c>
      <c r="O58" s="8">
        <f>O9+O10+O17+O57</f>
        <v>1391</v>
      </c>
      <c r="P58" s="9"/>
      <c r="Q58" s="8">
        <f>Q9+Q10+Q17+Q57</f>
        <v>1423</v>
      </c>
      <c r="R58" s="9"/>
      <c r="S58" s="8">
        <f>S9+S10+S17+S57</f>
        <v>1446</v>
      </c>
      <c r="T58" s="9"/>
      <c r="U58" s="8">
        <f>U9+U10+U17+U57</f>
        <v>1460</v>
      </c>
      <c r="V58" s="9"/>
      <c r="W58" s="8">
        <f>W9+W10+W17+W57</f>
        <v>1506</v>
      </c>
      <c r="X58" s="9"/>
      <c r="Y58" s="153">
        <f>Y9+Y10+Y17+Y57</f>
        <v>1585</v>
      </c>
      <c r="Z58" s="141"/>
      <c r="AA58" s="170">
        <f>AA9+AA10+AA17+AA57</f>
        <v>1532</v>
      </c>
      <c r="AB58" s="166"/>
      <c r="AC58" s="15"/>
      <c r="AD58" s="83">
        <f t="shared" si="25"/>
        <v>369</v>
      </c>
      <c r="AE58" s="69"/>
    </row>
    <row r="59" spans="1:46" ht="6.75" customHeight="1" thickBot="1" x14ac:dyDescent="0.25">
      <c r="A59" s="66"/>
      <c r="B59" s="23"/>
      <c r="C59" s="24"/>
      <c r="D59" s="24"/>
      <c r="E59" s="23"/>
      <c r="F59" s="24"/>
      <c r="G59" s="23"/>
      <c r="H59" s="24"/>
      <c r="I59" s="23"/>
      <c r="J59" s="24"/>
      <c r="K59" s="23"/>
      <c r="L59" s="24"/>
      <c r="M59" s="23"/>
      <c r="N59" s="24"/>
      <c r="O59" s="23"/>
      <c r="P59" s="24"/>
      <c r="Q59" s="23"/>
      <c r="R59" s="24"/>
      <c r="S59" s="23"/>
      <c r="T59" s="24"/>
      <c r="U59" s="23"/>
      <c r="V59" s="24"/>
      <c r="W59" s="23"/>
      <c r="X59" s="24"/>
      <c r="Y59" s="24"/>
      <c r="Z59" s="24"/>
      <c r="AA59" s="24"/>
      <c r="AB59" s="24"/>
      <c r="AC59" s="24"/>
      <c r="AD59" s="23"/>
      <c r="AE59" s="67"/>
    </row>
    <row r="60" spans="1:46" s="17" customFormat="1" ht="26.25" customHeight="1" thickBot="1" x14ac:dyDescent="0.25">
      <c r="A60" s="28" t="s">
        <v>54</v>
      </c>
      <c r="B60" s="18">
        <v>18</v>
      </c>
      <c r="C60" s="34"/>
      <c r="D60" s="20"/>
      <c r="E60" s="21">
        <v>27</v>
      </c>
      <c r="F60" s="34"/>
      <c r="G60" s="21">
        <v>30</v>
      </c>
      <c r="H60" s="34"/>
      <c r="I60" s="21">
        <v>32</v>
      </c>
      <c r="J60" s="34"/>
      <c r="K60" s="21">
        <v>36</v>
      </c>
      <c r="L60" s="34"/>
      <c r="M60" s="21">
        <v>36</v>
      </c>
      <c r="N60" s="19"/>
      <c r="O60" s="21">
        <v>31</v>
      </c>
      <c r="P60" s="19"/>
      <c r="Q60" s="21">
        <v>28</v>
      </c>
      <c r="R60" s="19"/>
      <c r="S60" s="21">
        <v>31</v>
      </c>
      <c r="T60" s="19"/>
      <c r="U60" s="21">
        <v>30</v>
      </c>
      <c r="V60" s="19"/>
      <c r="W60" s="21">
        <v>36</v>
      </c>
      <c r="X60" s="19"/>
      <c r="Y60" s="144">
        <v>35</v>
      </c>
      <c r="Z60" s="148"/>
      <c r="AA60" s="145">
        <v>37</v>
      </c>
      <c r="AB60" s="34"/>
      <c r="AC60" s="20"/>
      <c r="AD60" s="168">
        <f>AA60-B60</f>
        <v>19</v>
      </c>
      <c r="AE60" s="19"/>
    </row>
    <row r="61" spans="1:46" s="17" customFormat="1" ht="27.75" customHeight="1" thickTop="1" thickBot="1" x14ac:dyDescent="0.25">
      <c r="A61" s="84" t="s">
        <v>58</v>
      </c>
      <c r="B61" s="85">
        <v>6</v>
      </c>
      <c r="C61" s="86"/>
      <c r="D61" s="87"/>
      <c r="E61" s="85">
        <v>23</v>
      </c>
      <c r="F61" s="86"/>
      <c r="G61" s="85">
        <v>23</v>
      </c>
      <c r="H61" s="86"/>
      <c r="I61" s="85">
        <v>21</v>
      </c>
      <c r="J61" s="86"/>
      <c r="K61" s="85">
        <v>28</v>
      </c>
      <c r="L61" s="86"/>
      <c r="M61" s="85">
        <v>22</v>
      </c>
      <c r="N61" s="86"/>
      <c r="O61" s="85">
        <v>21</v>
      </c>
      <c r="P61" s="86"/>
      <c r="Q61" s="85">
        <v>26</v>
      </c>
      <c r="R61" s="86"/>
      <c r="S61" s="85">
        <v>31</v>
      </c>
      <c r="T61" s="86"/>
      <c r="U61" s="85">
        <v>36</v>
      </c>
      <c r="V61" s="86"/>
      <c r="W61" s="85">
        <v>34</v>
      </c>
      <c r="X61" s="86"/>
      <c r="Y61" s="146">
        <v>34</v>
      </c>
      <c r="Z61" s="149"/>
      <c r="AA61" s="147">
        <v>32</v>
      </c>
      <c r="AB61" s="150"/>
      <c r="AC61" s="87"/>
      <c r="AD61" s="169">
        <f>AA61-B61</f>
        <v>26</v>
      </c>
      <c r="AE61" s="86"/>
    </row>
    <row r="62" spans="1:46" s="54" customFormat="1" ht="14.25" customHeight="1" thickBot="1" x14ac:dyDescent="0.25">
      <c r="A62" s="52"/>
      <c r="B62" s="53"/>
      <c r="C62" s="38"/>
      <c r="D62" s="38"/>
      <c r="E62" s="53"/>
      <c r="F62" s="38"/>
      <c r="G62" s="53"/>
      <c r="H62" s="38"/>
      <c r="I62" s="53"/>
      <c r="J62" s="38"/>
      <c r="K62" s="53"/>
      <c r="L62" s="38"/>
      <c r="M62" s="53"/>
      <c r="N62" s="38"/>
      <c r="O62" s="53"/>
      <c r="P62" s="38"/>
      <c r="Q62" s="53"/>
      <c r="R62" s="38"/>
      <c r="S62" s="53"/>
      <c r="T62" s="38"/>
      <c r="U62" s="53"/>
      <c r="V62" s="38"/>
      <c r="W62" s="53"/>
      <c r="X62" s="38"/>
      <c r="Y62" s="38"/>
      <c r="Z62" s="38"/>
      <c r="AA62" s="157"/>
      <c r="AB62" s="38"/>
      <c r="AC62" s="38"/>
      <c r="AD62" s="53"/>
      <c r="AE62" s="38"/>
    </row>
    <row r="63" spans="1:46" s="25" customFormat="1" ht="15" x14ac:dyDescent="0.25">
      <c r="A63" s="47"/>
      <c r="C63" s="73"/>
      <c r="N63" s="73"/>
      <c r="P63" s="69">
        <v>0.75485262401150255</v>
      </c>
      <c r="R63" s="73"/>
      <c r="T63" s="73"/>
      <c r="V63" s="73"/>
      <c r="X63" s="73"/>
      <c r="Y63" s="73"/>
      <c r="Z63" s="73"/>
      <c r="AA63" s="73"/>
      <c r="AB63" s="73"/>
      <c r="AT63" s="48"/>
    </row>
    <row r="64" spans="1:46" x14ac:dyDescent="0.2">
      <c r="A64" s="11"/>
      <c r="P64" s="69">
        <v>0.14234363767074049</v>
      </c>
    </row>
    <row r="65" spans="1:16" ht="13.5" thickBot="1" x14ac:dyDescent="0.25">
      <c r="A65" s="11"/>
      <c r="P65" s="70">
        <v>5.3199137311286844E-2</v>
      </c>
    </row>
    <row r="66" spans="1:16" ht="14.25" thickTop="1" thickBot="1" x14ac:dyDescent="0.25">
      <c r="A66" s="11"/>
      <c r="P66" s="79">
        <v>4.9604601006470163E-2</v>
      </c>
    </row>
    <row r="67" spans="1:16" ht="13.5" thickTop="1" x14ac:dyDescent="0.2">
      <c r="A67" s="11"/>
    </row>
    <row r="68" spans="1:16" x14ac:dyDescent="0.2">
      <c r="A68" s="11"/>
    </row>
    <row r="69" spans="1:16" x14ac:dyDescent="0.2">
      <c r="A69" s="11"/>
    </row>
    <row r="70" spans="1:16" x14ac:dyDescent="0.2">
      <c r="A70" s="11"/>
    </row>
    <row r="71" spans="1:16" x14ac:dyDescent="0.2">
      <c r="A71" s="11"/>
    </row>
    <row r="72" spans="1:16" x14ac:dyDescent="0.2">
      <c r="A72" s="11"/>
    </row>
    <row r="73" spans="1:16" x14ac:dyDescent="0.2">
      <c r="A73" s="11"/>
    </row>
    <row r="74" spans="1:16" x14ac:dyDescent="0.2">
      <c r="A74" s="11"/>
    </row>
    <row r="75" spans="1:16" x14ac:dyDescent="0.2">
      <c r="A75" s="11"/>
    </row>
    <row r="76" spans="1:16" x14ac:dyDescent="0.2">
      <c r="A76" s="11"/>
    </row>
    <row r="77" spans="1:16" x14ac:dyDescent="0.2">
      <c r="A77" s="11"/>
    </row>
    <row r="78" spans="1:16" x14ac:dyDescent="0.2">
      <c r="A78" s="11"/>
    </row>
    <row r="79" spans="1:16" x14ac:dyDescent="0.2">
      <c r="A79" s="11"/>
    </row>
    <row r="80" spans="1:16" x14ac:dyDescent="0.2">
      <c r="A80" s="11"/>
    </row>
    <row r="81" spans="1:32" x14ac:dyDescent="0.2">
      <c r="A81" s="11"/>
    </row>
    <row r="82" spans="1:32" x14ac:dyDescent="0.2">
      <c r="A82" s="11"/>
    </row>
    <row r="83" spans="1:32" x14ac:dyDescent="0.2">
      <c r="A83" s="11"/>
      <c r="AF83" s="6"/>
    </row>
    <row r="84" spans="1:32" x14ac:dyDescent="0.2">
      <c r="A84" s="11"/>
      <c r="AF84" s="30"/>
    </row>
    <row r="85" spans="1:32" x14ac:dyDescent="0.2">
      <c r="A85" s="11"/>
      <c r="AF85" s="30"/>
    </row>
    <row r="86" spans="1:32" x14ac:dyDescent="0.2">
      <c r="A86" s="11"/>
      <c r="AF86" s="30"/>
    </row>
    <row r="87" spans="1:32" x14ac:dyDescent="0.2">
      <c r="A87" s="11"/>
      <c r="AF87" s="30"/>
    </row>
    <row r="88" spans="1:32" x14ac:dyDescent="0.2">
      <c r="A88" s="11"/>
      <c r="AF88" s="30"/>
    </row>
    <row r="89" spans="1:32" x14ac:dyDescent="0.2">
      <c r="A89" s="11"/>
      <c r="AF89" s="30"/>
    </row>
    <row r="90" spans="1:32" x14ac:dyDescent="0.2">
      <c r="A90" s="11"/>
      <c r="AF90" s="30"/>
    </row>
    <row r="91" spans="1:32" x14ac:dyDescent="0.2">
      <c r="A91" s="11"/>
    </row>
    <row r="92" spans="1:32" x14ac:dyDescent="0.2">
      <c r="A92" s="11"/>
    </row>
    <row r="93" spans="1:32" x14ac:dyDescent="0.2">
      <c r="A93" s="11"/>
    </row>
    <row r="94" spans="1:32" x14ac:dyDescent="0.2">
      <c r="A94" s="11"/>
    </row>
    <row r="95" spans="1:32" x14ac:dyDescent="0.2">
      <c r="A95" s="11"/>
    </row>
    <row r="96" spans="1:32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  <row r="101" spans="1:1" x14ac:dyDescent="0.2">
      <c r="A101" s="11"/>
    </row>
    <row r="102" spans="1:1" x14ac:dyDescent="0.2">
      <c r="A102" s="11"/>
    </row>
    <row r="103" spans="1:1" x14ac:dyDescent="0.2">
      <c r="A103" s="11"/>
    </row>
    <row r="104" spans="1:1" x14ac:dyDescent="0.2">
      <c r="A104" s="11"/>
    </row>
    <row r="105" spans="1:1" x14ac:dyDescent="0.2">
      <c r="A105" s="11"/>
    </row>
    <row r="106" spans="1:1" x14ac:dyDescent="0.2">
      <c r="A106" s="11"/>
    </row>
    <row r="107" spans="1:1" x14ac:dyDescent="0.2">
      <c r="A107" s="11"/>
    </row>
    <row r="108" spans="1:1" x14ac:dyDescent="0.2">
      <c r="A108" s="11"/>
    </row>
    <row r="109" spans="1:1" x14ac:dyDescent="0.2">
      <c r="A109" s="11"/>
    </row>
    <row r="110" spans="1:1" x14ac:dyDescent="0.2">
      <c r="A110" s="11"/>
    </row>
    <row r="111" spans="1:1" x14ac:dyDescent="0.2">
      <c r="A111" s="11"/>
    </row>
    <row r="112" spans="1:1" x14ac:dyDescent="0.2">
      <c r="A112" s="11"/>
    </row>
    <row r="113" spans="1:33" x14ac:dyDescent="0.2">
      <c r="A113" s="11"/>
    </row>
    <row r="114" spans="1:33" x14ac:dyDescent="0.2">
      <c r="A114" s="11"/>
    </row>
    <row r="115" spans="1:33" x14ac:dyDescent="0.2">
      <c r="A115" s="11"/>
    </row>
    <row r="116" spans="1:33" x14ac:dyDescent="0.2">
      <c r="A116" s="11"/>
    </row>
    <row r="124" spans="1:33" ht="15.75" x14ac:dyDescent="0.25">
      <c r="A124" s="35"/>
    </row>
    <row r="126" spans="1:33" x14ac:dyDescent="0.2">
      <c r="AF126" s="29"/>
      <c r="AG126" s="29"/>
    </row>
    <row r="127" spans="1:33" x14ac:dyDescent="0.2">
      <c r="AF127" s="30"/>
      <c r="AG127" s="30"/>
    </row>
    <row r="128" spans="1:33" x14ac:dyDescent="0.2">
      <c r="AF128" s="30"/>
      <c r="AG128" s="30"/>
    </row>
    <row r="129" spans="32:33" x14ac:dyDescent="0.2">
      <c r="AF129" s="30"/>
      <c r="AG129" s="30"/>
    </row>
    <row r="130" spans="32:33" x14ac:dyDescent="0.2">
      <c r="AF130" s="30"/>
      <c r="AG130" s="30"/>
    </row>
    <row r="131" spans="32:33" x14ac:dyDescent="0.2">
      <c r="AF131" s="30"/>
      <c r="AG131" s="30"/>
    </row>
    <row r="132" spans="32:33" x14ac:dyDescent="0.2">
      <c r="AF132" s="30"/>
      <c r="AG132" s="30"/>
    </row>
    <row r="133" spans="32:33" x14ac:dyDescent="0.2">
      <c r="AF133" s="30"/>
      <c r="AG133" s="30"/>
    </row>
    <row r="134" spans="32:33" x14ac:dyDescent="0.2">
      <c r="AF134" s="30"/>
      <c r="AG134" s="30"/>
    </row>
    <row r="135" spans="32:33" x14ac:dyDescent="0.2">
      <c r="AF135" s="30"/>
      <c r="AG135" s="30"/>
    </row>
    <row r="136" spans="32:33" x14ac:dyDescent="0.2">
      <c r="AF136" s="10"/>
      <c r="AG136" s="10"/>
    </row>
  </sheetData>
  <mergeCells count="15">
    <mergeCell ref="A1:AE1"/>
    <mergeCell ref="B7:C7"/>
    <mergeCell ref="E7:F7"/>
    <mergeCell ref="G7:H7"/>
    <mergeCell ref="A3:AE5"/>
    <mergeCell ref="I7:J7"/>
    <mergeCell ref="K7:L7"/>
    <mergeCell ref="M7:N7"/>
    <mergeCell ref="O7:P7"/>
    <mergeCell ref="Q7:R7"/>
    <mergeCell ref="S7:T7"/>
    <mergeCell ref="U7:V7"/>
    <mergeCell ref="W7:X7"/>
    <mergeCell ref="AD7:AE7"/>
    <mergeCell ref="AA7:AB7"/>
  </mergeCells>
  <printOptions horizontalCentered="1" verticalCentered="1"/>
  <pageMargins left="0.7" right="0.7" top="0.75" bottom="0.75" header="0.3" footer="0.3"/>
  <pageSetup scale="85" orientation="landscape" r:id="rId1"/>
  <colBreaks count="1" manualBreakCount="1">
    <brk id="31" max="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32"/>
  <sheetViews>
    <sheetView workbookViewId="0">
      <pane xSplit="1" topLeftCell="B1" activePane="topRight" state="frozen"/>
      <selection pane="topRight" sqref="A1:IV65536"/>
    </sheetView>
  </sheetViews>
  <sheetFormatPr defaultColWidth="8.85546875" defaultRowHeight="12.75" x14ac:dyDescent="0.2"/>
  <cols>
    <col min="1" max="1" width="11.85546875" style="10" customWidth="1"/>
    <col min="2" max="2" width="5.42578125" style="3" customWidth="1"/>
    <col min="3" max="3" width="7.42578125" style="74" customWidth="1"/>
    <col min="4" max="4" width="5.42578125" style="3" customWidth="1"/>
    <col min="5" max="5" width="8" style="74" customWidth="1"/>
    <col min="6" max="6" width="3.28515625" style="3" customWidth="1"/>
    <col min="7" max="7" width="10.42578125" style="3" hidden="1" customWidth="1"/>
    <col min="8" max="8" width="7.42578125" style="3" hidden="1" customWidth="1"/>
    <col min="9" max="9" width="5.85546875" style="3" hidden="1" customWidth="1"/>
    <col min="10" max="10" width="6.42578125" style="3" hidden="1" customWidth="1"/>
    <col min="11" max="11" width="7.140625" style="3" hidden="1" customWidth="1"/>
    <col min="12" max="12" width="12.42578125" style="3" hidden="1" customWidth="1"/>
    <col min="13" max="13" width="5.42578125" style="3" hidden="1" customWidth="1"/>
    <col min="14" max="14" width="7.42578125" style="3" hidden="1" customWidth="1"/>
    <col min="15" max="15" width="3" style="3" hidden="1" customWidth="1"/>
    <col min="16" max="16" width="7.42578125" style="74" hidden="1" customWidth="1"/>
    <col min="17" max="17" width="5.42578125" style="3" hidden="1" customWidth="1"/>
    <col min="18" max="18" width="7.42578125" style="74" hidden="1" customWidth="1"/>
    <col min="19" max="19" width="5.42578125" style="3" hidden="1" customWidth="1"/>
    <col min="20" max="20" width="7.42578125" style="74" hidden="1" customWidth="1"/>
    <col min="21" max="21" width="7.42578125" style="3" hidden="1" customWidth="1"/>
    <col min="22" max="22" width="7.42578125" style="74" hidden="1" customWidth="1"/>
    <col min="23" max="23" width="5.42578125" style="3" customWidth="1"/>
    <col min="24" max="24" width="7.42578125" style="74" customWidth="1"/>
    <col min="25" max="25" width="5.42578125" style="3" customWidth="1"/>
    <col min="26" max="26" width="7.42578125" style="74" customWidth="1"/>
    <col min="27" max="27" width="5.42578125" style="3" customWidth="1"/>
    <col min="28" max="28" width="7.42578125" style="74" customWidth="1"/>
    <col min="29" max="29" width="6" style="120" customWidth="1"/>
    <col min="30" max="30" width="7.42578125" style="74" customWidth="1"/>
    <col min="31" max="31" width="5.28515625" style="120" customWidth="1"/>
    <col min="32" max="32" width="7.42578125" style="74" customWidth="1"/>
    <col min="33" max="33" width="1.42578125" style="3" customWidth="1"/>
    <col min="34" max="34" width="10.42578125" style="3" customWidth="1"/>
    <col min="35" max="35" width="7.42578125" style="3" customWidth="1"/>
    <col min="36" max="36" width="8.85546875" style="3"/>
    <col min="37" max="37" width="10.140625" style="3" bestFit="1" customWidth="1"/>
    <col min="38" max="44" width="9.140625" style="3" hidden="1" customWidth="1"/>
    <col min="45" max="45" width="10.140625" style="3" hidden="1" customWidth="1"/>
    <col min="46" max="46" width="1.42578125" style="3" hidden="1" customWidth="1"/>
    <col min="47" max="47" width="10.140625" style="3" hidden="1" customWidth="1"/>
    <col min="48" max="48" width="0.7109375" style="3" hidden="1" customWidth="1"/>
    <col min="49" max="49" width="10.140625" style="3" bestFit="1" customWidth="1"/>
    <col min="50" max="51" width="8.85546875" style="3"/>
    <col min="52" max="52" width="10.85546875" style="3" bestFit="1" customWidth="1"/>
    <col min="53" max="53" width="10.85546875" style="3" customWidth="1"/>
    <col min="54" max="16384" width="8.85546875" style="3"/>
  </cols>
  <sheetData>
    <row r="1" spans="1:53" s="2" customFormat="1" ht="15.7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 t="s">
        <v>81</v>
      </c>
      <c r="AA1" s="16"/>
      <c r="AB1" s="16"/>
      <c r="AC1" s="16"/>
      <c r="AD1" s="16"/>
      <c r="AE1" s="16"/>
      <c r="AF1" s="16"/>
      <c r="AG1" s="16"/>
      <c r="AH1" s="16"/>
      <c r="AI1" s="16"/>
    </row>
    <row r="2" spans="1:53" s="2" customFormat="1" ht="12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09"/>
      <c r="AD2" s="16"/>
      <c r="AE2" s="109"/>
      <c r="AF2" s="16"/>
      <c r="AG2" s="16"/>
      <c r="AH2" s="16"/>
      <c r="AI2" s="16"/>
    </row>
    <row r="3" spans="1:53" s="81" customFormat="1" ht="45.75" customHeight="1" x14ac:dyDescent="0.25">
      <c r="A3" s="324" t="s">
        <v>86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</row>
    <row r="4" spans="1:53" s="2" customFormat="1" ht="8.25" customHeight="1" thickBot="1" x14ac:dyDescent="0.3">
      <c r="A4" s="22"/>
      <c r="B4" s="1"/>
      <c r="C4" s="68"/>
      <c r="D4" s="1"/>
      <c r="E4" s="68"/>
      <c r="F4" s="1"/>
      <c r="G4" s="1"/>
      <c r="H4" s="1"/>
      <c r="I4" s="1"/>
      <c r="J4" s="1"/>
      <c r="K4" s="1"/>
      <c r="L4" s="1"/>
      <c r="M4" s="1"/>
      <c r="N4" s="1"/>
      <c r="O4" s="1"/>
      <c r="P4" s="68"/>
      <c r="Q4" s="1"/>
      <c r="R4" s="68"/>
      <c r="S4" s="1"/>
      <c r="T4" s="68"/>
      <c r="U4" s="1"/>
      <c r="V4" s="68"/>
      <c r="W4" s="1"/>
      <c r="X4" s="68"/>
      <c r="Y4" s="1"/>
      <c r="Z4" s="68"/>
      <c r="AA4" s="1"/>
      <c r="AB4" s="68"/>
      <c r="AC4" s="110"/>
      <c r="AD4" s="68"/>
      <c r="AE4" s="110"/>
      <c r="AF4" s="68"/>
      <c r="AG4" s="1"/>
      <c r="AH4" s="1"/>
      <c r="AI4" s="1"/>
      <c r="AJ4" s="1"/>
    </row>
    <row r="5" spans="1:53" ht="15.75" thickBot="1" x14ac:dyDescent="0.3">
      <c r="A5" s="12" t="s">
        <v>44</v>
      </c>
      <c r="B5" s="310" t="s">
        <v>37</v>
      </c>
      <c r="C5" s="311"/>
      <c r="D5" s="308" t="s">
        <v>36</v>
      </c>
      <c r="E5" s="309"/>
      <c r="F5" s="14"/>
      <c r="G5" s="310" t="s">
        <v>49</v>
      </c>
      <c r="H5" s="311"/>
      <c r="I5" s="310" t="s">
        <v>35</v>
      </c>
      <c r="J5" s="311"/>
      <c r="K5" s="310" t="s">
        <v>50</v>
      </c>
      <c r="L5" s="311"/>
      <c r="M5" s="310" t="s">
        <v>57</v>
      </c>
      <c r="N5" s="311"/>
      <c r="O5" s="310" t="s">
        <v>60</v>
      </c>
      <c r="P5" s="311"/>
      <c r="Q5" s="308" t="s">
        <v>61</v>
      </c>
      <c r="R5" s="309"/>
      <c r="S5" s="310" t="s">
        <v>63</v>
      </c>
      <c r="T5" s="311"/>
      <c r="U5" s="308" t="s">
        <v>64</v>
      </c>
      <c r="V5" s="309"/>
      <c r="W5" s="310" t="s">
        <v>2</v>
      </c>
      <c r="X5" s="311"/>
      <c r="Y5" s="308" t="s">
        <v>1</v>
      </c>
      <c r="Z5" s="309"/>
      <c r="AA5" s="310" t="s">
        <v>66</v>
      </c>
      <c r="AB5" s="311"/>
      <c r="AC5" s="312" t="s">
        <v>77</v>
      </c>
      <c r="AD5" s="313"/>
      <c r="AE5" s="312" t="s">
        <v>80</v>
      </c>
      <c r="AF5" s="313"/>
      <c r="AG5" s="14"/>
      <c r="AH5" s="310" t="s">
        <v>82</v>
      </c>
      <c r="AI5" s="311"/>
    </row>
    <row r="6" spans="1:53" ht="15.75" thickBot="1" x14ac:dyDescent="0.3">
      <c r="A6" s="13" t="s">
        <v>45</v>
      </c>
      <c r="B6" s="4" t="s">
        <v>52</v>
      </c>
      <c r="C6" s="75" t="s">
        <v>53</v>
      </c>
      <c r="D6" s="4" t="s">
        <v>52</v>
      </c>
      <c r="E6" s="75" t="s">
        <v>53</v>
      </c>
      <c r="F6" s="62"/>
      <c r="G6" s="4" t="s">
        <v>52</v>
      </c>
      <c r="H6" s="7" t="s">
        <v>53</v>
      </c>
      <c r="I6" s="4" t="s">
        <v>52</v>
      </c>
      <c r="J6" s="7" t="s">
        <v>53</v>
      </c>
      <c r="K6" s="4" t="s">
        <v>52</v>
      </c>
      <c r="L6" s="7" t="s">
        <v>53</v>
      </c>
      <c r="M6" s="4" t="s">
        <v>52</v>
      </c>
      <c r="N6" s="7" t="s">
        <v>53</v>
      </c>
      <c r="O6" s="4" t="s">
        <v>52</v>
      </c>
      <c r="P6" s="75" t="s">
        <v>53</v>
      </c>
      <c r="Q6" s="4" t="s">
        <v>52</v>
      </c>
      <c r="R6" s="75" t="s">
        <v>53</v>
      </c>
      <c r="S6" s="4" t="s">
        <v>52</v>
      </c>
      <c r="T6" s="75" t="s">
        <v>53</v>
      </c>
      <c r="U6" s="4" t="s">
        <v>52</v>
      </c>
      <c r="V6" s="75" t="s">
        <v>53</v>
      </c>
      <c r="W6" s="4" t="s">
        <v>52</v>
      </c>
      <c r="X6" s="75" t="s">
        <v>53</v>
      </c>
      <c r="Y6" s="4" t="s">
        <v>52</v>
      </c>
      <c r="Z6" s="75" t="s">
        <v>53</v>
      </c>
      <c r="AA6" s="4" t="s">
        <v>52</v>
      </c>
      <c r="AB6" s="75" t="s">
        <v>53</v>
      </c>
      <c r="AC6" s="162" t="s">
        <v>73</v>
      </c>
      <c r="AD6" s="107" t="s">
        <v>74</v>
      </c>
      <c r="AE6" s="162" t="s">
        <v>73</v>
      </c>
      <c r="AF6" s="107" t="s">
        <v>74</v>
      </c>
      <c r="AG6" s="62"/>
      <c r="AH6" s="4" t="s">
        <v>52</v>
      </c>
      <c r="AI6" s="7" t="s">
        <v>62</v>
      </c>
      <c r="AJ6" s="25"/>
      <c r="AK6" s="36">
        <v>1978</v>
      </c>
      <c r="AL6" s="37">
        <v>1989</v>
      </c>
      <c r="AM6" s="36">
        <v>1997</v>
      </c>
      <c r="AN6" s="36">
        <v>1998</v>
      </c>
      <c r="AO6" s="36">
        <v>1999</v>
      </c>
      <c r="AP6" s="37">
        <v>2000</v>
      </c>
      <c r="AQ6" s="48">
        <v>2001</v>
      </c>
      <c r="AR6" s="48">
        <v>2002</v>
      </c>
      <c r="AS6" s="50">
        <v>2003</v>
      </c>
      <c r="AT6" s="36"/>
      <c r="AU6" s="48">
        <v>2004</v>
      </c>
      <c r="AV6" s="57"/>
      <c r="AW6" s="49">
        <v>2005</v>
      </c>
      <c r="AX6" s="49">
        <v>2006</v>
      </c>
      <c r="AY6" s="49">
        <v>2007</v>
      </c>
      <c r="AZ6" s="49">
        <v>2008</v>
      </c>
      <c r="BA6" s="131">
        <v>2009</v>
      </c>
    </row>
    <row r="7" spans="1:53" s="5" customFormat="1" ht="15" customHeight="1" thickTop="1" x14ac:dyDescent="0.2">
      <c r="A7" s="58" t="s">
        <v>3</v>
      </c>
      <c r="B7" s="59">
        <v>837</v>
      </c>
      <c r="C7" s="69">
        <f t="shared" ref="C7:C53" si="0">B7/B$54</f>
        <v>0.73356704645048199</v>
      </c>
      <c r="D7" s="59">
        <v>868</v>
      </c>
      <c r="E7" s="69">
        <f t="shared" ref="E7:E37" si="1">D7/D$54</f>
        <v>0.77155555555555555</v>
      </c>
      <c r="F7" s="61"/>
      <c r="G7" s="59">
        <v>941</v>
      </c>
      <c r="H7" s="60">
        <f t="shared" ref="H7:H30" si="2">G7/G$54</f>
        <v>0.78156146179401997</v>
      </c>
      <c r="I7" s="59">
        <v>948</v>
      </c>
      <c r="J7" s="60">
        <v>0.76205787781350487</v>
      </c>
      <c r="K7" s="59">
        <v>960</v>
      </c>
      <c r="L7" s="60">
        <f t="shared" ref="L7:L30" si="3">K7/K$54</f>
        <v>0.75709779179810721</v>
      </c>
      <c r="M7" s="59">
        <v>956</v>
      </c>
      <c r="N7" s="60">
        <f t="shared" ref="N7:N30" si="4">M7/M$54</f>
        <v>0.74051123160340826</v>
      </c>
      <c r="O7" s="59">
        <v>990</v>
      </c>
      <c r="P7" s="69">
        <f t="shared" ref="P7:P53" si="5">O7/O$54</f>
        <v>0.76036866359447008</v>
      </c>
      <c r="Q7" s="59">
        <v>1023</v>
      </c>
      <c r="R7" s="69">
        <f t="shared" ref="R7:R53" si="6">Q7/Q$54</f>
        <v>0.76059479553903342</v>
      </c>
      <c r="S7" s="59">
        <v>1050</v>
      </c>
      <c r="T7" s="69">
        <f t="shared" ref="T7:T53" si="7">S7/S$54</f>
        <v>0.75214899713467054</v>
      </c>
      <c r="U7" s="59">
        <v>1035</v>
      </c>
      <c r="V7" s="69">
        <f t="shared" ref="V7:V53" si="8">U7/U$54</f>
        <v>0.72529782761037143</v>
      </c>
      <c r="W7" s="59">
        <v>1042</v>
      </c>
      <c r="X7" s="69">
        <f t="shared" ref="X7:X53" si="9">W7/W$54</f>
        <v>0.71911663216011046</v>
      </c>
      <c r="Y7" s="59">
        <v>1011</v>
      </c>
      <c r="Z7" s="69">
        <f t="shared" ref="Z7:Z53" si="10">Y7/Y$54</f>
        <v>0.69246575342465755</v>
      </c>
      <c r="AA7" s="59">
        <v>1019</v>
      </c>
      <c r="AB7" s="69">
        <f t="shared" ref="AB7:AB53" si="11">AA7/AA$54</f>
        <v>0.67617783676177834</v>
      </c>
      <c r="AC7" s="158">
        <v>1048</v>
      </c>
      <c r="AD7" s="108">
        <f>AC7/AC$54</f>
        <v>0.66161616161616166</v>
      </c>
      <c r="AE7" s="158">
        <v>976</v>
      </c>
      <c r="AF7" s="108">
        <f>AE7/AE$54</f>
        <v>0.63707571801566576</v>
      </c>
      <c r="AG7" s="61"/>
      <c r="AH7" s="123">
        <f>AE7-B7</f>
        <v>139</v>
      </c>
      <c r="AI7" s="60">
        <f>AF7-C7</f>
        <v>-9.6491328434816226E-2</v>
      </c>
      <c r="AJ7" s="63" t="str">
        <f t="shared" ref="AJ7:AJ14" si="12">A7</f>
        <v>PA</v>
      </c>
      <c r="AK7" s="45">
        <v>0.73356704645048199</v>
      </c>
      <c r="AL7" s="45">
        <v>0.77155555555555555</v>
      </c>
      <c r="AM7" s="45">
        <v>0.78156146179401997</v>
      </c>
      <c r="AN7" s="45">
        <v>0.76205787781350487</v>
      </c>
      <c r="AO7" s="45">
        <v>0.75709779179810721</v>
      </c>
      <c r="AP7" s="45">
        <v>0.74051123160340826</v>
      </c>
      <c r="AQ7" s="45">
        <f t="shared" ref="AQ7:AQ14" si="13">P7</f>
        <v>0.76036866359447008</v>
      </c>
      <c r="AR7" s="45">
        <f t="shared" ref="AR7:AR14" si="14">R7</f>
        <v>0.76059479553903342</v>
      </c>
      <c r="AS7" s="45">
        <f t="shared" ref="AS7:AS14" si="15">T7</f>
        <v>0.75214899713467054</v>
      </c>
      <c r="AT7" s="56"/>
      <c r="AU7" s="45">
        <f t="shared" ref="AU7:AU14" si="16">V7</f>
        <v>0.72529782761037143</v>
      </c>
      <c r="AV7" s="3"/>
      <c r="AW7" s="45">
        <f t="shared" ref="AW7:AW14" si="17">X7</f>
        <v>0.71911663216011046</v>
      </c>
      <c r="AX7" s="45">
        <f t="shared" ref="AX7:AX14" si="18">Z7</f>
        <v>0.69246575342465755</v>
      </c>
      <c r="AY7" s="45">
        <f t="shared" ref="AY7:AY14" si="19">AB7</f>
        <v>0.67617783676177834</v>
      </c>
      <c r="AZ7" s="45">
        <f>AD7</f>
        <v>0.66161616161616166</v>
      </c>
      <c r="BA7" s="132">
        <v>0.63900000000000001</v>
      </c>
    </row>
    <row r="8" spans="1:53" s="5" customFormat="1" ht="15" customHeight="1" x14ac:dyDescent="0.2">
      <c r="A8" s="43" t="s">
        <v>4</v>
      </c>
      <c r="B8" s="44">
        <v>154</v>
      </c>
      <c r="C8" s="70">
        <f t="shared" si="0"/>
        <v>0.13496932515337423</v>
      </c>
      <c r="D8" s="44">
        <v>86</v>
      </c>
      <c r="E8" s="70">
        <f t="shared" si="1"/>
        <v>7.644444444444444E-2</v>
      </c>
      <c r="F8" s="46"/>
      <c r="G8" s="44">
        <v>53</v>
      </c>
      <c r="H8" s="45">
        <f t="shared" si="2"/>
        <v>4.4019933554817273E-2</v>
      </c>
      <c r="I8" s="44">
        <v>61</v>
      </c>
      <c r="J8" s="45">
        <v>4.9035369774919617E-2</v>
      </c>
      <c r="K8" s="44">
        <v>51</v>
      </c>
      <c r="L8" s="45">
        <f t="shared" si="3"/>
        <v>4.0220820189274448E-2</v>
      </c>
      <c r="M8" s="44">
        <v>55</v>
      </c>
      <c r="N8" s="45">
        <f t="shared" si="4"/>
        <v>4.2602633617350893E-2</v>
      </c>
      <c r="O8" s="44">
        <v>49</v>
      </c>
      <c r="P8" s="70">
        <f t="shared" si="5"/>
        <v>3.7634408602150539E-2</v>
      </c>
      <c r="Q8" s="44">
        <v>40</v>
      </c>
      <c r="R8" s="70">
        <f t="shared" si="6"/>
        <v>2.9739776951672861E-2</v>
      </c>
      <c r="S8" s="44">
        <v>44</v>
      </c>
      <c r="T8" s="70">
        <f t="shared" si="7"/>
        <v>3.151862464183381E-2</v>
      </c>
      <c r="U8" s="44">
        <v>62</v>
      </c>
      <c r="V8" s="70">
        <f t="shared" si="8"/>
        <v>4.3447792571829014E-2</v>
      </c>
      <c r="W8" s="44">
        <v>78</v>
      </c>
      <c r="X8" s="70">
        <f t="shared" si="9"/>
        <v>5.3830227743271224E-2</v>
      </c>
      <c r="Y8" s="59">
        <v>86</v>
      </c>
      <c r="Z8" s="70">
        <f t="shared" si="10"/>
        <v>5.8904109589041097E-2</v>
      </c>
      <c r="AA8" s="44">
        <v>96</v>
      </c>
      <c r="AB8" s="70">
        <f t="shared" si="11"/>
        <v>6.3702720637027213E-2</v>
      </c>
      <c r="AC8" s="159">
        <v>91</v>
      </c>
      <c r="AD8" s="108">
        <f t="shared" ref="AD8:AD54" si="20">AC8/AC$54</f>
        <v>5.7449494949494952E-2</v>
      </c>
      <c r="AE8" s="159">
        <v>82</v>
      </c>
      <c r="AF8" s="108">
        <f t="shared" ref="AF8:AF42" si="21">AE8/AE$54</f>
        <v>5.3524804177545689E-2</v>
      </c>
      <c r="AG8" s="46"/>
      <c r="AH8" s="123">
        <f t="shared" ref="AH8:AH52" si="22">AE8-B8</f>
        <v>-72</v>
      </c>
      <c r="AI8" s="60">
        <f t="shared" ref="AI8:AI53" si="23">AF8-C8</f>
        <v>-8.1444520975828549E-2</v>
      </c>
      <c r="AJ8" s="63" t="str">
        <f t="shared" si="12"/>
        <v>NJ</v>
      </c>
      <c r="AK8" s="45">
        <v>5.5214723926380369E-2</v>
      </c>
      <c r="AL8" s="45">
        <v>0.04</v>
      </c>
      <c r="AM8" s="45">
        <v>3.4883720930232558E-2</v>
      </c>
      <c r="AN8" s="45">
        <v>3.8585209003215437E-2</v>
      </c>
      <c r="AO8" s="45">
        <v>4.7318611987381701E-2</v>
      </c>
      <c r="AP8" s="45">
        <v>5.0348567002323777E-2</v>
      </c>
      <c r="AQ8" s="45">
        <f t="shared" si="13"/>
        <v>3.7634408602150539E-2</v>
      </c>
      <c r="AR8" s="45">
        <f t="shared" si="14"/>
        <v>2.9739776951672861E-2</v>
      </c>
      <c r="AS8" s="45">
        <f t="shared" si="15"/>
        <v>3.151862464183381E-2</v>
      </c>
      <c r="AT8" s="56"/>
      <c r="AU8" s="45">
        <f t="shared" si="16"/>
        <v>4.3447792571829014E-2</v>
      </c>
      <c r="AV8" s="3"/>
      <c r="AW8" s="45">
        <f t="shared" si="17"/>
        <v>5.3830227743271224E-2</v>
      </c>
      <c r="AX8" s="45">
        <f t="shared" si="18"/>
        <v>5.8904109589041097E-2</v>
      </c>
      <c r="AY8" s="45">
        <f t="shared" si="19"/>
        <v>6.3702720637027213E-2</v>
      </c>
      <c r="AZ8" s="45">
        <f t="shared" ref="AZ8:AZ14" si="24">AD8</f>
        <v>5.7449494949494952E-2</v>
      </c>
      <c r="BA8" s="132">
        <v>5.2999999999999999E-2</v>
      </c>
    </row>
    <row r="9" spans="1:53" s="5" customFormat="1" ht="15" customHeight="1" x14ac:dyDescent="0.2">
      <c r="A9" s="43" t="s">
        <v>6</v>
      </c>
      <c r="B9" s="44">
        <v>63</v>
      </c>
      <c r="C9" s="70">
        <f t="shared" si="0"/>
        <v>5.5214723926380369E-2</v>
      </c>
      <c r="D9" s="44">
        <v>45</v>
      </c>
      <c r="E9" s="70">
        <f t="shared" si="1"/>
        <v>0.04</v>
      </c>
      <c r="F9" s="46"/>
      <c r="G9" s="44">
        <v>42</v>
      </c>
      <c r="H9" s="45">
        <f t="shared" si="2"/>
        <v>3.4883720930232558E-2</v>
      </c>
      <c r="I9" s="44">
        <v>48</v>
      </c>
      <c r="J9" s="45">
        <v>3.8585209003215437E-2</v>
      </c>
      <c r="K9" s="44">
        <v>60</v>
      </c>
      <c r="L9" s="45">
        <f t="shared" si="3"/>
        <v>4.7318611987381701E-2</v>
      </c>
      <c r="M9" s="44">
        <v>65</v>
      </c>
      <c r="N9" s="45">
        <f t="shared" si="4"/>
        <v>5.0348567002323777E-2</v>
      </c>
      <c r="O9" s="44">
        <v>63</v>
      </c>
      <c r="P9" s="70">
        <f t="shared" si="5"/>
        <v>4.8387096774193547E-2</v>
      </c>
      <c r="Q9" s="44">
        <v>57</v>
      </c>
      <c r="R9" s="70">
        <f t="shared" si="6"/>
        <v>4.2379182156133829E-2</v>
      </c>
      <c r="S9" s="44">
        <v>77</v>
      </c>
      <c r="T9" s="70">
        <f t="shared" si="7"/>
        <v>5.515759312320917E-2</v>
      </c>
      <c r="U9" s="44">
        <v>75</v>
      </c>
      <c r="V9" s="70">
        <f t="shared" si="8"/>
        <v>5.2557813594954449E-2</v>
      </c>
      <c r="W9" s="44">
        <v>79</v>
      </c>
      <c r="X9" s="70">
        <f t="shared" si="9"/>
        <v>5.4520358868184952E-2</v>
      </c>
      <c r="Y9" s="59">
        <v>86</v>
      </c>
      <c r="Z9" s="70">
        <f t="shared" si="10"/>
        <v>5.8904109589041097E-2</v>
      </c>
      <c r="AA9" s="44">
        <v>84</v>
      </c>
      <c r="AB9" s="70">
        <f t="shared" si="11"/>
        <v>5.5739880557398806E-2</v>
      </c>
      <c r="AC9" s="159">
        <v>99</v>
      </c>
      <c r="AD9" s="108">
        <f t="shared" si="20"/>
        <v>6.25E-2</v>
      </c>
      <c r="AE9" s="159">
        <v>106</v>
      </c>
      <c r="AF9" s="108">
        <f t="shared" si="21"/>
        <v>6.919060052219321E-2</v>
      </c>
      <c r="AG9" s="46"/>
      <c r="AH9" s="123">
        <f t="shared" si="22"/>
        <v>43</v>
      </c>
      <c r="AI9" s="60">
        <f t="shared" si="23"/>
        <v>1.3975876595812842E-2</v>
      </c>
      <c r="AJ9" s="63" t="str">
        <f t="shared" si="12"/>
        <v>MD</v>
      </c>
      <c r="AK9" s="45">
        <v>0.13496932515337423</v>
      </c>
      <c r="AL9" s="45">
        <v>7.644444444444444E-2</v>
      </c>
      <c r="AM9" s="45">
        <v>4.4019933554817273E-2</v>
      </c>
      <c r="AN9" s="45">
        <v>4.9035369774919617E-2</v>
      </c>
      <c r="AO9" s="45">
        <v>4.0220820189274448E-2</v>
      </c>
      <c r="AP9" s="45">
        <v>4.2602633617350893E-2</v>
      </c>
      <c r="AQ9" s="45">
        <f t="shared" si="13"/>
        <v>4.8387096774193547E-2</v>
      </c>
      <c r="AR9" s="45">
        <f t="shared" si="14"/>
        <v>4.2379182156133829E-2</v>
      </c>
      <c r="AS9" s="45">
        <f t="shared" si="15"/>
        <v>5.515759312320917E-2</v>
      </c>
      <c r="AT9" s="56"/>
      <c r="AU9" s="45">
        <f t="shared" si="16"/>
        <v>5.2557813594954449E-2</v>
      </c>
      <c r="AV9" s="3"/>
      <c r="AW9" s="45">
        <f t="shared" si="17"/>
        <v>5.4520358868184952E-2</v>
      </c>
      <c r="AX9" s="45">
        <f t="shared" si="18"/>
        <v>5.8904109589041097E-2</v>
      </c>
      <c r="AY9" s="45">
        <f t="shared" si="19"/>
        <v>5.5739880557398806E-2</v>
      </c>
      <c r="AZ9" s="45">
        <f t="shared" si="24"/>
        <v>6.25E-2</v>
      </c>
      <c r="BA9" s="132">
        <v>6.9000000000000006E-2</v>
      </c>
    </row>
    <row r="10" spans="1:53" s="5" customFormat="1" ht="15" customHeight="1" x14ac:dyDescent="0.2">
      <c r="A10" s="43" t="s">
        <v>5</v>
      </c>
      <c r="B10" s="44">
        <v>29</v>
      </c>
      <c r="C10" s="70">
        <f t="shared" si="0"/>
        <v>2.5416301489921123E-2</v>
      </c>
      <c r="D10" s="44">
        <v>29</v>
      </c>
      <c r="E10" s="70">
        <f t="shared" si="1"/>
        <v>2.5777777777777778E-2</v>
      </c>
      <c r="F10" s="46"/>
      <c r="G10" s="44">
        <v>46</v>
      </c>
      <c r="H10" s="45">
        <f t="shared" si="2"/>
        <v>3.8205980066445183E-2</v>
      </c>
      <c r="I10" s="44">
        <v>41</v>
      </c>
      <c r="J10" s="45">
        <v>3.295819935691318E-2</v>
      </c>
      <c r="K10" s="44">
        <v>37</v>
      </c>
      <c r="L10" s="45">
        <f t="shared" si="3"/>
        <v>2.9179810725552049E-2</v>
      </c>
      <c r="M10" s="44">
        <v>47</v>
      </c>
      <c r="N10" s="45">
        <f t="shared" si="4"/>
        <v>3.6405886909372583E-2</v>
      </c>
      <c r="O10" s="44">
        <v>42</v>
      </c>
      <c r="P10" s="70">
        <f t="shared" si="5"/>
        <v>3.2258064516129031E-2</v>
      </c>
      <c r="Q10" s="44">
        <v>36</v>
      </c>
      <c r="R10" s="70">
        <f t="shared" si="6"/>
        <v>2.6765799256505577E-2</v>
      </c>
      <c r="S10" s="44">
        <v>50</v>
      </c>
      <c r="T10" s="70">
        <f t="shared" si="7"/>
        <v>3.5816618911174783E-2</v>
      </c>
      <c r="U10" s="44">
        <v>55</v>
      </c>
      <c r="V10" s="70">
        <f t="shared" si="8"/>
        <v>3.8542396636299929E-2</v>
      </c>
      <c r="W10" s="44">
        <v>57</v>
      </c>
      <c r="X10" s="70">
        <f t="shared" si="9"/>
        <v>3.9337474120082816E-2</v>
      </c>
      <c r="Y10" s="59">
        <v>56</v>
      </c>
      <c r="Z10" s="70">
        <f t="shared" si="10"/>
        <v>3.8356164383561646E-2</v>
      </c>
      <c r="AA10" s="44">
        <v>60</v>
      </c>
      <c r="AB10" s="70">
        <f t="shared" si="11"/>
        <v>3.9814200398142006E-2</v>
      </c>
      <c r="AC10" s="159">
        <v>77</v>
      </c>
      <c r="AD10" s="108">
        <f t="shared" si="20"/>
        <v>4.8611111111111112E-2</v>
      </c>
      <c r="AE10" s="159">
        <v>71</v>
      </c>
      <c r="AF10" s="108">
        <f t="shared" si="21"/>
        <v>4.6344647519582248E-2</v>
      </c>
      <c r="AG10" s="46"/>
      <c r="AH10" s="123">
        <f t="shared" si="22"/>
        <v>42</v>
      </c>
      <c r="AI10" s="60">
        <f t="shared" si="23"/>
        <v>2.0928346029661125E-2</v>
      </c>
      <c r="AJ10" s="63" t="str">
        <f t="shared" si="12"/>
        <v>NY</v>
      </c>
      <c r="AK10" s="45">
        <v>2.5416301489921123E-2</v>
      </c>
      <c r="AL10" s="45">
        <v>2.5777777777777778E-2</v>
      </c>
      <c r="AM10" s="45">
        <v>3.8205980066445183E-2</v>
      </c>
      <c r="AN10" s="45">
        <v>3.295819935691318E-2</v>
      </c>
      <c r="AO10" s="45">
        <v>2.9179810725552049E-2</v>
      </c>
      <c r="AP10" s="45">
        <v>3.6405886909372583E-2</v>
      </c>
      <c r="AQ10" s="45">
        <f t="shared" si="13"/>
        <v>3.2258064516129031E-2</v>
      </c>
      <c r="AR10" s="45">
        <f t="shared" si="14"/>
        <v>2.6765799256505577E-2</v>
      </c>
      <c r="AS10" s="45">
        <f t="shared" si="15"/>
        <v>3.5816618911174783E-2</v>
      </c>
      <c r="AT10" s="56"/>
      <c r="AU10" s="45">
        <f t="shared" si="16"/>
        <v>3.8542396636299929E-2</v>
      </c>
      <c r="AV10" s="3"/>
      <c r="AW10" s="45">
        <f t="shared" si="17"/>
        <v>3.9337474120082816E-2</v>
      </c>
      <c r="AX10" s="45">
        <f t="shared" si="18"/>
        <v>3.8356164383561646E-2</v>
      </c>
      <c r="AY10" s="45">
        <f t="shared" si="19"/>
        <v>3.9814200398142006E-2</v>
      </c>
      <c r="AZ10" s="45">
        <f t="shared" si="24"/>
        <v>4.8611111111111112E-2</v>
      </c>
      <c r="BA10" s="132">
        <v>4.5999999999999999E-2</v>
      </c>
    </row>
    <row r="11" spans="1:53" s="5" customFormat="1" ht="15" customHeight="1" x14ac:dyDescent="0.2">
      <c r="A11" s="43" t="s">
        <v>10</v>
      </c>
      <c r="B11" s="44">
        <v>3</v>
      </c>
      <c r="C11" s="70">
        <f t="shared" si="0"/>
        <v>2.6292725679228747E-3</v>
      </c>
      <c r="D11" s="44">
        <v>11</v>
      </c>
      <c r="E11" s="70">
        <f t="shared" si="1"/>
        <v>9.7777777777777776E-3</v>
      </c>
      <c r="F11" s="46"/>
      <c r="G11" s="44">
        <v>8</v>
      </c>
      <c r="H11" s="45">
        <f t="shared" si="2"/>
        <v>6.6445182724252493E-3</v>
      </c>
      <c r="I11" s="44">
        <v>8</v>
      </c>
      <c r="J11" s="45">
        <v>6.4308681672025723E-3</v>
      </c>
      <c r="K11" s="44">
        <v>7</v>
      </c>
      <c r="L11" s="45">
        <f t="shared" si="3"/>
        <v>5.5205047318611991E-3</v>
      </c>
      <c r="M11" s="44">
        <v>9</v>
      </c>
      <c r="N11" s="45">
        <f t="shared" si="4"/>
        <v>6.9713400464756006E-3</v>
      </c>
      <c r="O11" s="44">
        <v>14</v>
      </c>
      <c r="P11" s="70">
        <f t="shared" si="5"/>
        <v>1.0752688172043012E-2</v>
      </c>
      <c r="Q11" s="44">
        <v>12</v>
      </c>
      <c r="R11" s="70">
        <f t="shared" si="6"/>
        <v>8.921933085501859E-3</v>
      </c>
      <c r="S11" s="44">
        <v>17</v>
      </c>
      <c r="T11" s="70">
        <f t="shared" si="7"/>
        <v>1.2177650429799427E-2</v>
      </c>
      <c r="U11" s="44">
        <v>18</v>
      </c>
      <c r="V11" s="70">
        <f t="shared" si="8"/>
        <v>1.2613875262789068E-2</v>
      </c>
      <c r="W11" s="44">
        <v>17</v>
      </c>
      <c r="X11" s="70">
        <f t="shared" si="9"/>
        <v>1.1732229123533472E-2</v>
      </c>
      <c r="Y11" s="59">
        <v>25</v>
      </c>
      <c r="Z11" s="70">
        <f t="shared" si="10"/>
        <v>1.7123287671232876E-2</v>
      </c>
      <c r="AA11" s="44">
        <v>25</v>
      </c>
      <c r="AB11" s="70">
        <f t="shared" si="11"/>
        <v>1.6589250165892501E-2</v>
      </c>
      <c r="AC11" s="159">
        <v>39</v>
      </c>
      <c r="AD11" s="108">
        <f t="shared" si="20"/>
        <v>2.462121212121212E-2</v>
      </c>
      <c r="AE11" s="159">
        <v>33</v>
      </c>
      <c r="AF11" s="108">
        <f t="shared" si="21"/>
        <v>2.1540469973890339E-2</v>
      </c>
      <c r="AG11" s="46"/>
      <c r="AH11" s="123">
        <f t="shared" si="22"/>
        <v>30</v>
      </c>
      <c r="AI11" s="60">
        <f t="shared" si="23"/>
        <v>1.8911197405967466E-2</v>
      </c>
      <c r="AJ11" s="63" t="str">
        <f t="shared" si="12"/>
        <v>VA</v>
      </c>
      <c r="AK11" s="45">
        <v>7.8878177037686233E-3</v>
      </c>
      <c r="AL11" s="45">
        <v>1.6E-2</v>
      </c>
      <c r="AM11" s="45">
        <v>1.079734219269103E-2</v>
      </c>
      <c r="AN11" s="45">
        <v>9.6463022508038593E-3</v>
      </c>
      <c r="AO11" s="45">
        <v>8.6750788643533121E-3</v>
      </c>
      <c r="AP11" s="45">
        <v>1.0069713400464756E-2</v>
      </c>
      <c r="AQ11" s="45">
        <f t="shared" si="13"/>
        <v>1.0752688172043012E-2</v>
      </c>
      <c r="AR11" s="45">
        <f t="shared" si="14"/>
        <v>8.921933085501859E-3</v>
      </c>
      <c r="AS11" s="45">
        <f t="shared" si="15"/>
        <v>1.2177650429799427E-2</v>
      </c>
      <c r="AT11" s="56"/>
      <c r="AU11" s="45">
        <f t="shared" si="16"/>
        <v>1.2613875262789068E-2</v>
      </c>
      <c r="AV11" s="3"/>
      <c r="AW11" s="45">
        <f t="shared" si="17"/>
        <v>1.1732229123533472E-2</v>
      </c>
      <c r="AX11" s="45">
        <f t="shared" si="18"/>
        <v>1.7123287671232876E-2</v>
      </c>
      <c r="AY11" s="45">
        <f t="shared" si="19"/>
        <v>1.6589250165892501E-2</v>
      </c>
      <c r="AZ11" s="45">
        <f t="shared" si="24"/>
        <v>2.462121212121212E-2</v>
      </c>
      <c r="BA11" s="132">
        <v>0.02</v>
      </c>
    </row>
    <row r="12" spans="1:53" s="5" customFormat="1" ht="15" customHeight="1" x14ac:dyDescent="0.2">
      <c r="A12" s="43" t="s">
        <v>8</v>
      </c>
      <c r="B12" s="44">
        <v>7</v>
      </c>
      <c r="C12" s="70">
        <f t="shared" si="0"/>
        <v>6.1349693251533744E-3</v>
      </c>
      <c r="D12" s="44">
        <v>5</v>
      </c>
      <c r="E12" s="70">
        <f t="shared" si="1"/>
        <v>4.4444444444444444E-3</v>
      </c>
      <c r="F12" s="46"/>
      <c r="G12" s="44">
        <v>8</v>
      </c>
      <c r="H12" s="45">
        <f t="shared" si="2"/>
        <v>6.6445182724252493E-3</v>
      </c>
      <c r="I12" s="44">
        <v>11</v>
      </c>
      <c r="J12" s="45">
        <v>8.8424437299035371E-3</v>
      </c>
      <c r="K12" s="44">
        <v>12</v>
      </c>
      <c r="L12" s="45">
        <f t="shared" si="3"/>
        <v>9.4637223974763408E-3</v>
      </c>
      <c r="M12" s="44">
        <v>11</v>
      </c>
      <c r="N12" s="45">
        <f t="shared" si="4"/>
        <v>8.5205267234701784E-3</v>
      </c>
      <c r="O12" s="44">
        <v>10</v>
      </c>
      <c r="P12" s="70">
        <f t="shared" si="5"/>
        <v>7.6804915514592934E-3</v>
      </c>
      <c r="Q12" s="44">
        <v>10</v>
      </c>
      <c r="R12" s="70">
        <f t="shared" si="6"/>
        <v>7.4349442379182153E-3</v>
      </c>
      <c r="S12" s="44">
        <v>8</v>
      </c>
      <c r="T12" s="70">
        <f t="shared" si="7"/>
        <v>5.7306590257879654E-3</v>
      </c>
      <c r="U12" s="44">
        <v>8</v>
      </c>
      <c r="V12" s="70">
        <f t="shared" si="8"/>
        <v>5.6061667834618077E-3</v>
      </c>
      <c r="W12" s="44">
        <v>7</v>
      </c>
      <c r="X12" s="70">
        <f t="shared" si="9"/>
        <v>4.830917874396135E-3</v>
      </c>
      <c r="Y12" s="59">
        <v>11</v>
      </c>
      <c r="Z12" s="70">
        <f t="shared" si="10"/>
        <v>7.534246575342466E-3</v>
      </c>
      <c r="AA12" s="44">
        <v>17</v>
      </c>
      <c r="AB12" s="70">
        <f t="shared" si="11"/>
        <v>1.12806901128069E-2</v>
      </c>
      <c r="AC12" s="159">
        <v>17</v>
      </c>
      <c r="AD12" s="108">
        <f t="shared" si="20"/>
        <v>1.0732323232323232E-2</v>
      </c>
      <c r="AE12" s="159">
        <v>19</v>
      </c>
      <c r="AF12" s="108">
        <f t="shared" si="21"/>
        <v>1.2402088772845953E-2</v>
      </c>
      <c r="AG12" s="46"/>
      <c r="AH12" s="123">
        <f t="shared" si="22"/>
        <v>12</v>
      </c>
      <c r="AI12" s="60">
        <f t="shared" si="23"/>
        <v>6.2671194476925781E-3</v>
      </c>
      <c r="AJ12" s="63" t="str">
        <f t="shared" si="12"/>
        <v>MA</v>
      </c>
      <c r="AK12" s="45">
        <v>2.6292725679228747E-3</v>
      </c>
      <c r="AL12" s="45">
        <v>9.7777777777777776E-3</v>
      </c>
      <c r="AM12" s="45">
        <v>6.6445182724252493E-3</v>
      </c>
      <c r="AN12" s="45">
        <v>6.4308681672025723E-3</v>
      </c>
      <c r="AO12" s="45">
        <v>5.5205047318611991E-3</v>
      </c>
      <c r="AP12" s="45">
        <v>6.9713400464756006E-3</v>
      </c>
      <c r="AQ12" s="45">
        <f t="shared" si="13"/>
        <v>7.6804915514592934E-3</v>
      </c>
      <c r="AR12" s="45">
        <f t="shared" si="14"/>
        <v>7.4349442379182153E-3</v>
      </c>
      <c r="AS12" s="45">
        <f t="shared" si="15"/>
        <v>5.7306590257879654E-3</v>
      </c>
      <c r="AT12" s="56"/>
      <c r="AU12" s="45">
        <f t="shared" si="16"/>
        <v>5.6061667834618077E-3</v>
      </c>
      <c r="AV12" s="3"/>
      <c r="AW12" s="45">
        <f t="shared" si="17"/>
        <v>4.830917874396135E-3</v>
      </c>
      <c r="AX12" s="45">
        <f t="shared" si="18"/>
        <v>7.534246575342466E-3</v>
      </c>
      <c r="AY12" s="45">
        <f t="shared" si="19"/>
        <v>1.12806901128069E-2</v>
      </c>
      <c r="AZ12" s="45">
        <f t="shared" si="24"/>
        <v>1.0732323232323232E-2</v>
      </c>
      <c r="BA12" s="132">
        <v>1.2E-2</v>
      </c>
    </row>
    <row r="13" spans="1:53" s="5" customFormat="1" ht="15" customHeight="1" x14ac:dyDescent="0.2">
      <c r="A13" s="43" t="s">
        <v>17</v>
      </c>
      <c r="B13" s="44">
        <v>2</v>
      </c>
      <c r="C13" s="70">
        <f t="shared" si="0"/>
        <v>1.7528483786152498E-3</v>
      </c>
      <c r="D13" s="44">
        <v>0</v>
      </c>
      <c r="E13" s="70">
        <f t="shared" si="1"/>
        <v>0</v>
      </c>
      <c r="F13" s="46"/>
      <c r="G13" s="44">
        <v>3</v>
      </c>
      <c r="H13" s="45">
        <f t="shared" si="2"/>
        <v>2.4916943521594683E-3</v>
      </c>
      <c r="I13" s="44">
        <v>3</v>
      </c>
      <c r="J13" s="45">
        <v>2.4115755627009648E-3</v>
      </c>
      <c r="K13" s="44">
        <v>9</v>
      </c>
      <c r="L13" s="45">
        <f t="shared" si="3"/>
        <v>7.0977917981072556E-3</v>
      </c>
      <c r="M13" s="44">
        <v>6</v>
      </c>
      <c r="N13" s="45">
        <f t="shared" si="4"/>
        <v>4.6475600309837332E-3</v>
      </c>
      <c r="O13" s="44">
        <v>3</v>
      </c>
      <c r="P13" s="70">
        <f t="shared" si="5"/>
        <v>2.304147465437788E-3</v>
      </c>
      <c r="Q13" s="44">
        <v>8</v>
      </c>
      <c r="R13" s="70">
        <f t="shared" si="6"/>
        <v>5.9479553903345724E-3</v>
      </c>
      <c r="S13" s="44">
        <v>11</v>
      </c>
      <c r="T13" s="70">
        <f t="shared" si="7"/>
        <v>7.8796561604584526E-3</v>
      </c>
      <c r="U13" s="44">
        <v>12</v>
      </c>
      <c r="V13" s="70">
        <f t="shared" si="8"/>
        <v>8.4092501751927128E-3</v>
      </c>
      <c r="W13" s="44">
        <v>6</v>
      </c>
      <c r="X13" s="70">
        <f t="shared" si="9"/>
        <v>4.140786749482402E-3</v>
      </c>
      <c r="Y13" s="59">
        <v>11</v>
      </c>
      <c r="Z13" s="70">
        <f t="shared" si="10"/>
        <v>7.534246575342466E-3</v>
      </c>
      <c r="AA13" s="44">
        <v>12</v>
      </c>
      <c r="AB13" s="70">
        <f t="shared" si="11"/>
        <v>7.9628400796284016E-3</v>
      </c>
      <c r="AC13" s="159">
        <v>13</v>
      </c>
      <c r="AD13" s="108">
        <f t="shared" si="20"/>
        <v>8.2070707070707079E-3</v>
      </c>
      <c r="AE13" s="159">
        <v>16</v>
      </c>
      <c r="AF13" s="108">
        <f t="shared" si="21"/>
        <v>1.0443864229765013E-2</v>
      </c>
      <c r="AG13" s="46"/>
      <c r="AH13" s="123">
        <f t="shared" si="22"/>
        <v>14</v>
      </c>
      <c r="AI13" s="60">
        <f t="shared" si="23"/>
        <v>8.6910158511497634E-3</v>
      </c>
      <c r="AJ13" s="63" t="str">
        <f t="shared" si="12"/>
        <v>CA</v>
      </c>
      <c r="AK13" s="45">
        <v>6.1349693251533744E-3</v>
      </c>
      <c r="AL13" s="45">
        <v>4.4444444444444444E-3</v>
      </c>
      <c r="AM13" s="45">
        <v>6.6445182724252493E-3</v>
      </c>
      <c r="AN13" s="45">
        <v>8.8424437299035371E-3</v>
      </c>
      <c r="AO13" s="45">
        <v>9.4637223974763408E-3</v>
      </c>
      <c r="AP13" s="45">
        <v>8.5205267234701784E-3</v>
      </c>
      <c r="AQ13" s="45">
        <f t="shared" si="13"/>
        <v>2.304147465437788E-3</v>
      </c>
      <c r="AR13" s="45">
        <f t="shared" si="14"/>
        <v>5.9479553903345724E-3</v>
      </c>
      <c r="AS13" s="45">
        <f t="shared" si="15"/>
        <v>7.8796561604584526E-3</v>
      </c>
      <c r="AT13" s="56"/>
      <c r="AU13" s="45">
        <f t="shared" si="16"/>
        <v>8.4092501751927128E-3</v>
      </c>
      <c r="AV13" s="3"/>
      <c r="AW13" s="45">
        <f t="shared" si="17"/>
        <v>4.140786749482402E-3</v>
      </c>
      <c r="AX13" s="45">
        <f t="shared" si="18"/>
        <v>7.534246575342466E-3</v>
      </c>
      <c r="AY13" s="45">
        <f t="shared" si="19"/>
        <v>7.9628400796284016E-3</v>
      </c>
      <c r="AZ13" s="45">
        <f t="shared" si="24"/>
        <v>8.2070707070707079E-3</v>
      </c>
      <c r="BA13" s="132">
        <v>0.01</v>
      </c>
    </row>
    <row r="14" spans="1:53" s="5" customFormat="1" ht="15" customHeight="1" x14ac:dyDescent="0.2">
      <c r="A14" s="43" t="s">
        <v>18</v>
      </c>
      <c r="B14" s="44">
        <v>7</v>
      </c>
      <c r="C14" s="70">
        <f t="shared" si="0"/>
        <v>6.1349693251533744E-3</v>
      </c>
      <c r="D14" s="44">
        <v>4</v>
      </c>
      <c r="E14" s="70">
        <f t="shared" si="1"/>
        <v>3.5555555555555557E-3</v>
      </c>
      <c r="F14" s="46"/>
      <c r="G14" s="44">
        <v>2</v>
      </c>
      <c r="H14" s="45">
        <f t="shared" si="2"/>
        <v>1.6611295681063123E-3</v>
      </c>
      <c r="I14" s="44">
        <v>3</v>
      </c>
      <c r="J14" s="45">
        <v>2.4115755627009648E-3</v>
      </c>
      <c r="K14" s="44">
        <v>2</v>
      </c>
      <c r="L14" s="45">
        <f t="shared" si="3"/>
        <v>1.5772870662460567E-3</v>
      </c>
      <c r="M14" s="44">
        <v>4</v>
      </c>
      <c r="N14" s="45">
        <f t="shared" si="4"/>
        <v>3.0983733539891559E-3</v>
      </c>
      <c r="O14" s="44">
        <v>2</v>
      </c>
      <c r="P14" s="70">
        <f t="shared" si="5"/>
        <v>1.5360983102918587E-3</v>
      </c>
      <c r="Q14" s="44">
        <v>1</v>
      </c>
      <c r="R14" s="70">
        <f t="shared" si="6"/>
        <v>7.4349442379182155E-4</v>
      </c>
      <c r="S14" s="44">
        <v>4</v>
      </c>
      <c r="T14" s="70">
        <f t="shared" si="7"/>
        <v>2.8653295128939827E-3</v>
      </c>
      <c r="U14" s="44">
        <v>8</v>
      </c>
      <c r="V14" s="70">
        <f t="shared" si="8"/>
        <v>5.6061667834618077E-3</v>
      </c>
      <c r="W14" s="44">
        <v>6</v>
      </c>
      <c r="X14" s="70">
        <f t="shared" si="9"/>
        <v>4.140786749482402E-3</v>
      </c>
      <c r="Y14" s="59">
        <v>11</v>
      </c>
      <c r="Z14" s="70">
        <f t="shared" si="10"/>
        <v>7.534246575342466E-3</v>
      </c>
      <c r="AA14" s="44">
        <v>12</v>
      </c>
      <c r="AB14" s="70">
        <f t="shared" si="11"/>
        <v>7.9628400796284016E-3</v>
      </c>
      <c r="AC14" s="159">
        <v>8</v>
      </c>
      <c r="AD14" s="108">
        <f t="shared" si="20"/>
        <v>5.0505050505050509E-3</v>
      </c>
      <c r="AE14" s="159">
        <v>12</v>
      </c>
      <c r="AF14" s="108">
        <f t="shared" si="21"/>
        <v>7.832898172323759E-3</v>
      </c>
      <c r="AG14" s="46"/>
      <c r="AH14" s="123">
        <f t="shared" si="22"/>
        <v>5</v>
      </c>
      <c r="AI14" s="60">
        <f t="shared" si="23"/>
        <v>1.6979288471703846E-3</v>
      </c>
      <c r="AJ14" s="63" t="str">
        <f t="shared" si="12"/>
        <v>DE</v>
      </c>
      <c r="AK14" s="45">
        <v>0</v>
      </c>
      <c r="AL14" s="45">
        <v>0</v>
      </c>
      <c r="AM14" s="45">
        <v>6.6445182724252493E-3</v>
      </c>
      <c r="AN14" s="45">
        <v>7.2347266881028936E-3</v>
      </c>
      <c r="AO14" s="45">
        <v>7.8864353312302835E-3</v>
      </c>
      <c r="AP14" s="45">
        <v>7.7459333849728895E-3</v>
      </c>
      <c r="AQ14" s="45">
        <f t="shared" si="13"/>
        <v>1.5360983102918587E-3</v>
      </c>
      <c r="AR14" s="45">
        <f t="shared" si="14"/>
        <v>7.4349442379182155E-4</v>
      </c>
      <c r="AS14" s="45">
        <f t="shared" si="15"/>
        <v>2.8653295128939827E-3</v>
      </c>
      <c r="AT14" s="56"/>
      <c r="AU14" s="45">
        <f t="shared" si="16"/>
        <v>5.6061667834618077E-3</v>
      </c>
      <c r="AV14" s="3"/>
      <c r="AW14" s="45">
        <f t="shared" si="17"/>
        <v>4.140786749482402E-3</v>
      </c>
      <c r="AX14" s="45">
        <f t="shared" si="18"/>
        <v>7.534246575342466E-3</v>
      </c>
      <c r="AY14" s="45">
        <f t="shared" si="19"/>
        <v>7.9628400796284016E-3</v>
      </c>
      <c r="AZ14" s="45">
        <f t="shared" si="24"/>
        <v>5.0505050505050509E-3</v>
      </c>
      <c r="BA14" s="132">
        <v>8.0000000000000002E-3</v>
      </c>
    </row>
    <row r="15" spans="1:53" s="5" customFormat="1" ht="15" customHeight="1" x14ac:dyDescent="0.2">
      <c r="A15" s="43" t="s">
        <v>7</v>
      </c>
      <c r="B15" s="44">
        <v>9</v>
      </c>
      <c r="C15" s="70">
        <f t="shared" si="0"/>
        <v>7.8878177037686233E-3</v>
      </c>
      <c r="D15" s="44">
        <v>18</v>
      </c>
      <c r="E15" s="70">
        <f t="shared" si="1"/>
        <v>1.6E-2</v>
      </c>
      <c r="F15" s="46"/>
      <c r="G15" s="44">
        <v>13</v>
      </c>
      <c r="H15" s="45">
        <f t="shared" si="2"/>
        <v>1.079734219269103E-2</v>
      </c>
      <c r="I15" s="44">
        <v>12</v>
      </c>
      <c r="J15" s="45">
        <v>9.6463022508038593E-3</v>
      </c>
      <c r="K15" s="44">
        <v>11</v>
      </c>
      <c r="L15" s="45">
        <f t="shared" si="3"/>
        <v>8.6750788643533121E-3</v>
      </c>
      <c r="M15" s="44">
        <v>13</v>
      </c>
      <c r="N15" s="45">
        <f t="shared" si="4"/>
        <v>1.0069713400464756E-2</v>
      </c>
      <c r="O15" s="44">
        <v>10</v>
      </c>
      <c r="P15" s="70">
        <f t="shared" si="5"/>
        <v>7.6804915514592934E-3</v>
      </c>
      <c r="Q15" s="44">
        <v>12</v>
      </c>
      <c r="R15" s="70">
        <f t="shared" si="6"/>
        <v>8.921933085501859E-3</v>
      </c>
      <c r="S15" s="44">
        <v>8</v>
      </c>
      <c r="T15" s="70">
        <f t="shared" si="7"/>
        <v>5.7306590257879654E-3</v>
      </c>
      <c r="U15" s="44">
        <v>10</v>
      </c>
      <c r="V15" s="70">
        <f t="shared" si="8"/>
        <v>7.0077084793272598E-3</v>
      </c>
      <c r="W15" s="44">
        <v>15</v>
      </c>
      <c r="X15" s="70">
        <f t="shared" si="9"/>
        <v>1.0351966873706004E-2</v>
      </c>
      <c r="Y15" s="59">
        <v>12</v>
      </c>
      <c r="Z15" s="70">
        <f t="shared" si="10"/>
        <v>8.21917808219178E-3</v>
      </c>
      <c r="AA15" s="44">
        <v>11</v>
      </c>
      <c r="AB15" s="70">
        <f t="shared" si="11"/>
        <v>7.2992700729927005E-3</v>
      </c>
      <c r="AC15" s="159">
        <v>19</v>
      </c>
      <c r="AD15" s="108">
        <f t="shared" si="20"/>
        <v>1.1994949494949494E-2</v>
      </c>
      <c r="AE15" s="159">
        <v>21</v>
      </c>
      <c r="AF15" s="108">
        <f t="shared" si="21"/>
        <v>1.370757180156658E-2</v>
      </c>
      <c r="AG15" s="46"/>
      <c r="AH15" s="123">
        <f t="shared" si="22"/>
        <v>12</v>
      </c>
      <c r="AI15" s="60">
        <f t="shared" si="23"/>
        <v>5.8197540977979571E-3</v>
      </c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126"/>
      <c r="BA15" s="133"/>
    </row>
    <row r="16" spans="1:53" s="5" customFormat="1" ht="15" customHeight="1" thickBot="1" x14ac:dyDescent="0.25">
      <c r="A16" s="43" t="s">
        <v>9</v>
      </c>
      <c r="B16" s="44">
        <v>0</v>
      </c>
      <c r="C16" s="70">
        <f t="shared" si="0"/>
        <v>0</v>
      </c>
      <c r="D16" s="44">
        <v>0</v>
      </c>
      <c r="E16" s="70">
        <f t="shared" si="1"/>
        <v>0</v>
      </c>
      <c r="F16" s="46"/>
      <c r="G16" s="44">
        <v>8</v>
      </c>
      <c r="H16" s="45">
        <f t="shared" si="2"/>
        <v>6.6445182724252493E-3</v>
      </c>
      <c r="I16" s="44">
        <v>9</v>
      </c>
      <c r="J16" s="45">
        <v>7.2347266881028936E-3</v>
      </c>
      <c r="K16" s="44">
        <v>10</v>
      </c>
      <c r="L16" s="45">
        <f t="shared" si="3"/>
        <v>7.8864353312302835E-3</v>
      </c>
      <c r="M16" s="44">
        <v>10</v>
      </c>
      <c r="N16" s="45">
        <f t="shared" si="4"/>
        <v>7.7459333849728895E-3</v>
      </c>
      <c r="O16" s="44">
        <v>11</v>
      </c>
      <c r="P16" s="70">
        <f t="shared" si="5"/>
        <v>8.4485407066052232E-3</v>
      </c>
      <c r="Q16" s="44">
        <v>10</v>
      </c>
      <c r="R16" s="70">
        <f t="shared" si="6"/>
        <v>7.4349442379182153E-3</v>
      </c>
      <c r="S16" s="44">
        <v>10</v>
      </c>
      <c r="T16" s="70">
        <f t="shared" si="7"/>
        <v>7.1633237822349575E-3</v>
      </c>
      <c r="U16" s="44">
        <v>16</v>
      </c>
      <c r="V16" s="70">
        <f t="shared" si="8"/>
        <v>1.1212333566923615E-2</v>
      </c>
      <c r="W16" s="44">
        <v>14</v>
      </c>
      <c r="X16" s="70">
        <f t="shared" si="9"/>
        <v>9.6618357487922701E-3</v>
      </c>
      <c r="Y16" s="59">
        <v>12</v>
      </c>
      <c r="Z16" s="70">
        <f t="shared" si="10"/>
        <v>8.21917808219178E-3</v>
      </c>
      <c r="AA16" s="44">
        <v>11</v>
      </c>
      <c r="AB16" s="70">
        <f t="shared" si="11"/>
        <v>7.2992700729927005E-3</v>
      </c>
      <c r="AC16" s="159">
        <v>8</v>
      </c>
      <c r="AD16" s="108">
        <f t="shared" si="20"/>
        <v>5.0505050505050509E-3</v>
      </c>
      <c r="AE16" s="159">
        <v>8</v>
      </c>
      <c r="AF16" s="108">
        <f t="shared" si="21"/>
        <v>5.2219321148825066E-3</v>
      </c>
      <c r="AG16" s="46"/>
      <c r="AH16" s="123">
        <f t="shared" si="22"/>
        <v>8</v>
      </c>
      <c r="AI16" s="60">
        <f t="shared" si="23"/>
        <v>5.2219321148825066E-3</v>
      </c>
      <c r="AJ16" s="64" t="s">
        <v>11</v>
      </c>
      <c r="AK16" s="41">
        <v>1.1393514460999123E-2</v>
      </c>
      <c r="AL16" s="41">
        <v>3.2000000000000001E-2</v>
      </c>
      <c r="AM16" s="41">
        <v>3.9867109634551492E-2</v>
      </c>
      <c r="AN16" s="41">
        <v>4.9035369774919617E-2</v>
      </c>
      <c r="AO16" s="41">
        <v>5.5E-2</v>
      </c>
      <c r="AP16" s="41">
        <v>0.05</v>
      </c>
      <c r="AQ16" s="41">
        <f>P53</f>
        <v>4.5314900153609831E-2</v>
      </c>
      <c r="AR16" s="41">
        <f>R53</f>
        <v>5.8736059479553904E-2</v>
      </c>
      <c r="AS16" s="41">
        <f>T53</f>
        <v>4.9426934097421202E-2</v>
      </c>
      <c r="AT16" s="56"/>
      <c r="AU16" s="41">
        <f>V53</f>
        <v>5.5360896986685351E-2</v>
      </c>
      <c r="AV16" s="51"/>
      <c r="AW16" s="41">
        <f>X53</f>
        <v>5.4520358868184952E-2</v>
      </c>
      <c r="AX16" s="41">
        <f>Z53</f>
        <v>6.5068493150684928E-2</v>
      </c>
      <c r="AY16" s="41">
        <f>AB53</f>
        <v>6.569343065693431E-2</v>
      </c>
      <c r="AZ16" s="127">
        <f>AD53</f>
        <v>6.0606060606060608E-2</v>
      </c>
      <c r="BA16" s="134">
        <v>7.3999999999999996E-2</v>
      </c>
    </row>
    <row r="17" spans="1:49" s="5" customFormat="1" ht="15" customHeight="1" thickTop="1" thickBot="1" x14ac:dyDescent="0.25">
      <c r="A17" s="43" t="s">
        <v>27</v>
      </c>
      <c r="B17" s="44">
        <v>0</v>
      </c>
      <c r="C17" s="70">
        <f t="shared" si="0"/>
        <v>0</v>
      </c>
      <c r="D17" s="44">
        <v>1</v>
      </c>
      <c r="E17" s="70">
        <f t="shared" si="1"/>
        <v>8.8888888888888893E-4</v>
      </c>
      <c r="F17" s="46"/>
      <c r="G17" s="44">
        <v>0</v>
      </c>
      <c r="H17" s="45">
        <f t="shared" si="2"/>
        <v>0</v>
      </c>
      <c r="I17" s="44">
        <v>1</v>
      </c>
      <c r="J17" s="45">
        <f>I17/I$54</f>
        <v>8.0385852090032153E-4</v>
      </c>
      <c r="K17" s="44">
        <v>1</v>
      </c>
      <c r="L17" s="45">
        <f t="shared" si="3"/>
        <v>7.8864353312302837E-4</v>
      </c>
      <c r="M17" s="44">
        <v>2</v>
      </c>
      <c r="N17" s="45">
        <f t="shared" si="4"/>
        <v>1.5491866769945779E-3</v>
      </c>
      <c r="O17" s="44">
        <v>2</v>
      </c>
      <c r="P17" s="70">
        <f t="shared" si="5"/>
        <v>1.5360983102918587E-3</v>
      </c>
      <c r="Q17" s="44">
        <v>5</v>
      </c>
      <c r="R17" s="70">
        <f t="shared" si="6"/>
        <v>3.7174721189591076E-3</v>
      </c>
      <c r="S17" s="44">
        <v>5</v>
      </c>
      <c r="T17" s="70">
        <f t="shared" si="7"/>
        <v>3.5816618911174787E-3</v>
      </c>
      <c r="U17" s="44">
        <v>4</v>
      </c>
      <c r="V17" s="70">
        <f t="shared" si="8"/>
        <v>2.8030833917309038E-3</v>
      </c>
      <c r="W17" s="44">
        <v>5</v>
      </c>
      <c r="X17" s="70">
        <f t="shared" si="9"/>
        <v>3.450655624568668E-3</v>
      </c>
      <c r="Y17" s="59">
        <v>7</v>
      </c>
      <c r="Z17" s="70">
        <f t="shared" si="10"/>
        <v>4.7945205479452057E-3</v>
      </c>
      <c r="AA17" s="44">
        <v>7</v>
      </c>
      <c r="AB17" s="70">
        <f t="shared" si="11"/>
        <v>4.6449900464499002E-3</v>
      </c>
      <c r="AC17" s="159">
        <v>9</v>
      </c>
      <c r="AD17" s="108">
        <f t="shared" si="20"/>
        <v>5.681818181818182E-3</v>
      </c>
      <c r="AE17" s="159">
        <v>9</v>
      </c>
      <c r="AF17" s="108">
        <f t="shared" si="21"/>
        <v>5.8746736292428197E-3</v>
      </c>
      <c r="AG17" s="46"/>
      <c r="AH17" s="123">
        <f t="shared" si="22"/>
        <v>9</v>
      </c>
      <c r="AI17" s="60">
        <f t="shared" si="23"/>
        <v>5.8746736292428197E-3</v>
      </c>
      <c r="AJ17" s="65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</row>
    <row r="18" spans="1:49" s="5" customFormat="1" ht="15" customHeight="1" thickTop="1" x14ac:dyDescent="0.2">
      <c r="A18" s="43" t="s">
        <v>13</v>
      </c>
      <c r="B18" s="44">
        <v>2</v>
      </c>
      <c r="C18" s="70">
        <f t="shared" si="0"/>
        <v>1.7528483786152498E-3</v>
      </c>
      <c r="D18" s="44">
        <v>2</v>
      </c>
      <c r="E18" s="70">
        <f t="shared" si="1"/>
        <v>1.7777777777777779E-3</v>
      </c>
      <c r="F18" s="46"/>
      <c r="G18" s="44">
        <v>5</v>
      </c>
      <c r="H18" s="45">
        <f t="shared" si="2"/>
        <v>4.152823920265781E-3</v>
      </c>
      <c r="I18" s="44">
        <v>6</v>
      </c>
      <c r="J18" s="45">
        <v>4.8231511254019296E-3</v>
      </c>
      <c r="K18" s="44">
        <v>5</v>
      </c>
      <c r="L18" s="45">
        <f t="shared" si="3"/>
        <v>3.9432176656151417E-3</v>
      </c>
      <c r="M18" s="44">
        <v>5</v>
      </c>
      <c r="N18" s="45">
        <f t="shared" si="4"/>
        <v>3.8729666924864447E-3</v>
      </c>
      <c r="O18" s="44">
        <v>0</v>
      </c>
      <c r="P18" s="70">
        <f t="shared" si="5"/>
        <v>0</v>
      </c>
      <c r="Q18" s="44">
        <v>2</v>
      </c>
      <c r="R18" s="70">
        <f t="shared" si="6"/>
        <v>1.4869888475836431E-3</v>
      </c>
      <c r="S18" s="44">
        <v>4</v>
      </c>
      <c r="T18" s="70">
        <f t="shared" si="7"/>
        <v>2.8653295128939827E-3</v>
      </c>
      <c r="U18" s="44">
        <v>6</v>
      </c>
      <c r="V18" s="70">
        <f t="shared" si="8"/>
        <v>4.2046250875963564E-3</v>
      </c>
      <c r="W18" s="44">
        <v>5</v>
      </c>
      <c r="X18" s="70">
        <f t="shared" si="9"/>
        <v>3.450655624568668E-3</v>
      </c>
      <c r="Y18" s="59">
        <v>6</v>
      </c>
      <c r="Z18" s="70">
        <f t="shared" si="10"/>
        <v>4.10958904109589E-3</v>
      </c>
      <c r="AA18" s="44">
        <v>6</v>
      </c>
      <c r="AB18" s="70">
        <f t="shared" si="11"/>
        <v>3.9814200398142008E-3</v>
      </c>
      <c r="AC18" s="159">
        <v>2</v>
      </c>
      <c r="AD18" s="108">
        <f t="shared" si="20"/>
        <v>1.2626262626262627E-3</v>
      </c>
      <c r="AE18" s="159">
        <v>2</v>
      </c>
      <c r="AF18" s="108">
        <f t="shared" si="21"/>
        <v>1.3054830287206266E-3</v>
      </c>
      <c r="AG18" s="46"/>
      <c r="AH18" s="123">
        <f t="shared" si="22"/>
        <v>0</v>
      </c>
      <c r="AI18" s="60">
        <f t="shared" si="23"/>
        <v>-4.4736534989462317E-4</v>
      </c>
    </row>
    <row r="19" spans="1:49" s="5" customFormat="1" ht="15" customHeight="1" x14ac:dyDescent="0.2">
      <c r="A19" s="43" t="s">
        <v>46</v>
      </c>
      <c r="B19" s="44">
        <v>0</v>
      </c>
      <c r="C19" s="70">
        <f t="shared" si="0"/>
        <v>0</v>
      </c>
      <c r="D19" s="44">
        <v>0</v>
      </c>
      <c r="E19" s="70">
        <f t="shared" si="1"/>
        <v>0</v>
      </c>
      <c r="F19" s="46"/>
      <c r="G19" s="44">
        <v>0</v>
      </c>
      <c r="H19" s="45">
        <f t="shared" si="2"/>
        <v>0</v>
      </c>
      <c r="I19" s="44">
        <v>0</v>
      </c>
      <c r="J19" s="45">
        <f>I19/I$54</f>
        <v>0</v>
      </c>
      <c r="K19" s="44">
        <v>1</v>
      </c>
      <c r="L19" s="45">
        <f t="shared" si="3"/>
        <v>7.8864353312302837E-4</v>
      </c>
      <c r="M19" s="44">
        <v>2</v>
      </c>
      <c r="N19" s="45">
        <f t="shared" si="4"/>
        <v>1.5491866769945779E-3</v>
      </c>
      <c r="O19" s="44">
        <v>4</v>
      </c>
      <c r="P19" s="70">
        <f t="shared" si="5"/>
        <v>3.0721966205837174E-3</v>
      </c>
      <c r="Q19" s="44">
        <v>3</v>
      </c>
      <c r="R19" s="70">
        <f t="shared" si="6"/>
        <v>2.2304832713754648E-3</v>
      </c>
      <c r="S19" s="44">
        <v>4</v>
      </c>
      <c r="T19" s="70">
        <f t="shared" si="7"/>
        <v>2.8653295128939827E-3</v>
      </c>
      <c r="U19" s="44">
        <v>4</v>
      </c>
      <c r="V19" s="70">
        <f t="shared" si="8"/>
        <v>2.8030833917309038E-3</v>
      </c>
      <c r="W19" s="44">
        <v>3</v>
      </c>
      <c r="X19" s="70">
        <f t="shared" si="9"/>
        <v>2.070393374741201E-3</v>
      </c>
      <c r="Y19" s="59">
        <v>4</v>
      </c>
      <c r="Z19" s="70">
        <f t="shared" si="10"/>
        <v>2.7397260273972603E-3</v>
      </c>
      <c r="AA19" s="44">
        <v>5</v>
      </c>
      <c r="AB19" s="70">
        <f t="shared" si="11"/>
        <v>3.3178500331785005E-3</v>
      </c>
      <c r="AC19" s="159">
        <v>6</v>
      </c>
      <c r="AD19" s="108">
        <f t="shared" si="20"/>
        <v>3.787878787878788E-3</v>
      </c>
      <c r="AE19" s="159">
        <v>5</v>
      </c>
      <c r="AF19" s="108">
        <f t="shared" si="21"/>
        <v>3.2637075718015664E-3</v>
      </c>
      <c r="AG19" s="46"/>
      <c r="AH19" s="123">
        <f t="shared" si="22"/>
        <v>5</v>
      </c>
      <c r="AI19" s="60">
        <f t="shared" si="23"/>
        <v>3.2637075718015664E-3</v>
      </c>
    </row>
    <row r="20" spans="1:49" s="5" customFormat="1" ht="15" customHeight="1" x14ac:dyDescent="0.2">
      <c r="A20" s="43" t="s">
        <v>14</v>
      </c>
      <c r="B20" s="44">
        <v>2</v>
      </c>
      <c r="C20" s="70">
        <f t="shared" si="0"/>
        <v>1.7528483786152498E-3</v>
      </c>
      <c r="D20" s="44">
        <v>3</v>
      </c>
      <c r="E20" s="70">
        <f t="shared" si="1"/>
        <v>2.6666666666666666E-3</v>
      </c>
      <c r="F20" s="46"/>
      <c r="G20" s="44">
        <v>3</v>
      </c>
      <c r="H20" s="45">
        <f t="shared" si="2"/>
        <v>2.4916943521594683E-3</v>
      </c>
      <c r="I20" s="44">
        <v>5</v>
      </c>
      <c r="J20" s="45">
        <v>4.0192926045016075E-3</v>
      </c>
      <c r="K20" s="44">
        <v>2</v>
      </c>
      <c r="L20" s="45">
        <f t="shared" si="3"/>
        <v>1.5772870662460567E-3</v>
      </c>
      <c r="M20" s="44">
        <v>2</v>
      </c>
      <c r="N20" s="45">
        <f t="shared" si="4"/>
        <v>1.5491866769945779E-3</v>
      </c>
      <c r="O20" s="44">
        <v>2</v>
      </c>
      <c r="P20" s="70">
        <f t="shared" si="5"/>
        <v>1.5360983102918587E-3</v>
      </c>
      <c r="Q20" s="44">
        <v>2</v>
      </c>
      <c r="R20" s="70">
        <f t="shared" si="6"/>
        <v>1.4869888475836431E-3</v>
      </c>
      <c r="S20" s="44">
        <v>2</v>
      </c>
      <c r="T20" s="70">
        <f t="shared" si="7"/>
        <v>1.4326647564469914E-3</v>
      </c>
      <c r="U20" s="44">
        <v>3</v>
      </c>
      <c r="V20" s="70">
        <f t="shared" si="8"/>
        <v>2.1023125437981782E-3</v>
      </c>
      <c r="W20" s="44">
        <v>4</v>
      </c>
      <c r="X20" s="70">
        <f t="shared" si="9"/>
        <v>2.7605244996549345E-3</v>
      </c>
      <c r="Y20" s="59">
        <v>2</v>
      </c>
      <c r="Z20" s="70">
        <f t="shared" si="10"/>
        <v>1.3698630136986301E-3</v>
      </c>
      <c r="AA20" s="44">
        <v>5</v>
      </c>
      <c r="AB20" s="70">
        <f t="shared" si="11"/>
        <v>3.3178500331785005E-3</v>
      </c>
      <c r="AC20" s="159">
        <v>4</v>
      </c>
      <c r="AD20" s="108">
        <f t="shared" si="20"/>
        <v>2.5252525252525255E-3</v>
      </c>
      <c r="AE20" s="159">
        <v>7</v>
      </c>
      <c r="AF20" s="108">
        <f t="shared" si="21"/>
        <v>4.5691906005221935E-3</v>
      </c>
      <c r="AG20" s="46"/>
      <c r="AH20" s="123">
        <f t="shared" si="22"/>
        <v>5</v>
      </c>
      <c r="AI20" s="60">
        <f t="shared" si="23"/>
        <v>2.8163422219069437E-3</v>
      </c>
    </row>
    <row r="21" spans="1:49" s="5" customFormat="1" ht="15" customHeight="1" x14ac:dyDescent="0.2">
      <c r="A21" s="43" t="s">
        <v>31</v>
      </c>
      <c r="B21" s="44">
        <v>0</v>
      </c>
      <c r="C21" s="70">
        <f t="shared" si="0"/>
        <v>0</v>
      </c>
      <c r="D21" s="44">
        <v>0</v>
      </c>
      <c r="E21" s="70">
        <f t="shared" si="1"/>
        <v>0</v>
      </c>
      <c r="F21" s="46"/>
      <c r="G21" s="44">
        <v>3</v>
      </c>
      <c r="H21" s="45">
        <f t="shared" si="2"/>
        <v>2.4916943521594683E-3</v>
      </c>
      <c r="I21" s="44">
        <v>2</v>
      </c>
      <c r="J21" s="45">
        <f>I21/I$54</f>
        <v>1.6077170418006431E-3</v>
      </c>
      <c r="K21" s="44">
        <v>2</v>
      </c>
      <c r="L21" s="45">
        <f t="shared" si="3"/>
        <v>1.5772870662460567E-3</v>
      </c>
      <c r="M21" s="44">
        <v>1</v>
      </c>
      <c r="N21" s="45">
        <f t="shared" si="4"/>
        <v>7.7459333849728897E-4</v>
      </c>
      <c r="O21" s="44">
        <v>3</v>
      </c>
      <c r="P21" s="70">
        <f t="shared" si="5"/>
        <v>2.304147465437788E-3</v>
      </c>
      <c r="Q21" s="44">
        <v>4</v>
      </c>
      <c r="R21" s="70">
        <f t="shared" si="6"/>
        <v>2.9739776951672862E-3</v>
      </c>
      <c r="S21" s="44">
        <v>3</v>
      </c>
      <c r="T21" s="70">
        <f t="shared" si="7"/>
        <v>2.1489971346704871E-3</v>
      </c>
      <c r="U21" s="44">
        <v>3</v>
      </c>
      <c r="V21" s="70">
        <f t="shared" si="8"/>
        <v>2.1023125437981782E-3</v>
      </c>
      <c r="W21" s="44">
        <v>4</v>
      </c>
      <c r="X21" s="70">
        <f t="shared" si="9"/>
        <v>2.7605244996549345E-3</v>
      </c>
      <c r="Y21" s="59">
        <v>4</v>
      </c>
      <c r="Z21" s="70">
        <f t="shared" si="10"/>
        <v>2.7397260273972603E-3</v>
      </c>
      <c r="AA21" s="44">
        <v>5</v>
      </c>
      <c r="AB21" s="70">
        <f t="shared" si="11"/>
        <v>3.3178500331785005E-3</v>
      </c>
      <c r="AC21" s="159">
        <v>7</v>
      </c>
      <c r="AD21" s="108">
        <f t="shared" si="20"/>
        <v>4.419191919191919E-3</v>
      </c>
      <c r="AE21" s="159">
        <v>7</v>
      </c>
      <c r="AF21" s="108">
        <f t="shared" si="21"/>
        <v>4.5691906005221935E-3</v>
      </c>
      <c r="AG21" s="46"/>
      <c r="AH21" s="123">
        <f t="shared" si="22"/>
        <v>7</v>
      </c>
      <c r="AI21" s="60">
        <f t="shared" si="23"/>
        <v>4.5691906005221935E-3</v>
      </c>
    </row>
    <row r="22" spans="1:49" s="5" customFormat="1" ht="15" customHeight="1" x14ac:dyDescent="0.2">
      <c r="A22" s="43" t="s">
        <v>29</v>
      </c>
      <c r="B22" s="44">
        <v>0</v>
      </c>
      <c r="C22" s="70">
        <f t="shared" si="0"/>
        <v>0</v>
      </c>
      <c r="D22" s="44">
        <v>0</v>
      </c>
      <c r="E22" s="70">
        <f t="shared" si="1"/>
        <v>0</v>
      </c>
      <c r="F22" s="46"/>
      <c r="G22" s="44">
        <v>3</v>
      </c>
      <c r="H22" s="45">
        <f t="shared" si="2"/>
        <v>2.4916943521594683E-3</v>
      </c>
      <c r="I22" s="44">
        <v>2</v>
      </c>
      <c r="J22" s="45">
        <f>I22/I$54</f>
        <v>1.6077170418006431E-3</v>
      </c>
      <c r="K22" s="44">
        <v>2</v>
      </c>
      <c r="L22" s="45">
        <f t="shared" si="3"/>
        <v>1.5772870662460567E-3</v>
      </c>
      <c r="M22" s="44">
        <v>2</v>
      </c>
      <c r="N22" s="45">
        <f t="shared" si="4"/>
        <v>1.5491866769945779E-3</v>
      </c>
      <c r="O22" s="44">
        <v>0</v>
      </c>
      <c r="P22" s="70">
        <f t="shared" si="5"/>
        <v>0</v>
      </c>
      <c r="Q22" s="44">
        <v>0</v>
      </c>
      <c r="R22" s="70">
        <f t="shared" si="6"/>
        <v>0</v>
      </c>
      <c r="S22" s="44">
        <v>1</v>
      </c>
      <c r="T22" s="70">
        <f t="shared" si="7"/>
        <v>7.1633237822349568E-4</v>
      </c>
      <c r="U22" s="44"/>
      <c r="V22" s="70">
        <f t="shared" si="8"/>
        <v>0</v>
      </c>
      <c r="W22" s="44">
        <v>1</v>
      </c>
      <c r="X22" s="70">
        <f t="shared" si="9"/>
        <v>6.9013112491373362E-4</v>
      </c>
      <c r="Y22" s="59">
        <v>2</v>
      </c>
      <c r="Z22" s="70">
        <f t="shared" si="10"/>
        <v>1.3698630136986301E-3</v>
      </c>
      <c r="AA22" s="44">
        <v>4</v>
      </c>
      <c r="AB22" s="70">
        <f t="shared" si="11"/>
        <v>2.6542800265428003E-3</v>
      </c>
      <c r="AC22" s="159">
        <v>3</v>
      </c>
      <c r="AD22" s="108">
        <f t="shared" si="20"/>
        <v>1.893939393939394E-3</v>
      </c>
      <c r="AE22" s="159">
        <v>4</v>
      </c>
      <c r="AF22" s="108">
        <f t="shared" si="21"/>
        <v>2.6109660574412533E-3</v>
      </c>
      <c r="AG22" s="46"/>
      <c r="AH22" s="123">
        <f t="shared" si="22"/>
        <v>4</v>
      </c>
      <c r="AI22" s="60">
        <f t="shared" si="23"/>
        <v>2.6109660574412533E-3</v>
      </c>
    </row>
    <row r="23" spans="1:49" s="5" customFormat="1" ht="15" customHeight="1" x14ac:dyDescent="0.2">
      <c r="A23" s="43" t="s">
        <v>21</v>
      </c>
      <c r="B23" s="44">
        <v>0</v>
      </c>
      <c r="C23" s="70">
        <f t="shared" si="0"/>
        <v>0</v>
      </c>
      <c r="D23" s="44">
        <v>1</v>
      </c>
      <c r="E23" s="70">
        <f t="shared" si="1"/>
        <v>8.8888888888888893E-4</v>
      </c>
      <c r="F23" s="46"/>
      <c r="G23" s="44">
        <v>0</v>
      </c>
      <c r="H23" s="45">
        <f t="shared" si="2"/>
        <v>0</v>
      </c>
      <c r="I23" s="44">
        <v>1</v>
      </c>
      <c r="J23" s="45">
        <f>I23/I$54</f>
        <v>8.0385852090032153E-4</v>
      </c>
      <c r="K23" s="44">
        <v>0</v>
      </c>
      <c r="L23" s="45">
        <f t="shared" si="3"/>
        <v>0</v>
      </c>
      <c r="M23" s="44">
        <v>1</v>
      </c>
      <c r="N23" s="45">
        <f t="shared" si="4"/>
        <v>7.7459333849728897E-4</v>
      </c>
      <c r="O23" s="44">
        <v>2</v>
      </c>
      <c r="P23" s="70">
        <f t="shared" si="5"/>
        <v>1.5360983102918587E-3</v>
      </c>
      <c r="Q23" s="44">
        <v>4</v>
      </c>
      <c r="R23" s="70">
        <f t="shared" si="6"/>
        <v>2.9739776951672862E-3</v>
      </c>
      <c r="S23" s="44">
        <v>3</v>
      </c>
      <c r="T23" s="70">
        <f t="shared" si="7"/>
        <v>2.1489971346704871E-3</v>
      </c>
      <c r="U23" s="44">
        <v>5</v>
      </c>
      <c r="V23" s="70">
        <f t="shared" si="8"/>
        <v>3.5038542396636299E-3</v>
      </c>
      <c r="W23" s="44">
        <v>4</v>
      </c>
      <c r="X23" s="70">
        <f t="shared" si="9"/>
        <v>2.7605244996549345E-3</v>
      </c>
      <c r="Y23" s="59">
        <v>4</v>
      </c>
      <c r="Z23" s="70">
        <f t="shared" si="10"/>
        <v>2.7397260273972603E-3</v>
      </c>
      <c r="AA23" s="44">
        <v>3</v>
      </c>
      <c r="AB23" s="70">
        <f t="shared" si="11"/>
        <v>1.9907100199071004E-3</v>
      </c>
      <c r="AC23" s="159">
        <v>2</v>
      </c>
      <c r="AD23" s="108">
        <f t="shared" si="20"/>
        <v>1.2626262626262627E-3</v>
      </c>
      <c r="AE23" s="159">
        <v>3</v>
      </c>
      <c r="AF23" s="108">
        <f t="shared" si="21"/>
        <v>1.9582245430809398E-3</v>
      </c>
      <c r="AG23" s="46"/>
      <c r="AH23" s="123">
        <f t="shared" si="22"/>
        <v>3</v>
      </c>
      <c r="AI23" s="60">
        <f t="shared" si="23"/>
        <v>1.9582245430809398E-3</v>
      </c>
    </row>
    <row r="24" spans="1:49" s="5" customFormat="1" ht="15" customHeight="1" x14ac:dyDescent="0.2">
      <c r="A24" s="43" t="s">
        <v>22</v>
      </c>
      <c r="B24" s="44">
        <v>0</v>
      </c>
      <c r="C24" s="70">
        <f t="shared" si="0"/>
        <v>0</v>
      </c>
      <c r="D24" s="44">
        <v>0</v>
      </c>
      <c r="E24" s="70">
        <f t="shared" si="1"/>
        <v>0</v>
      </c>
      <c r="F24" s="46"/>
      <c r="G24" s="44">
        <v>0</v>
      </c>
      <c r="H24" s="45">
        <f t="shared" si="2"/>
        <v>0</v>
      </c>
      <c r="I24" s="44">
        <v>1</v>
      </c>
      <c r="J24" s="45">
        <f>I24/I$54</f>
        <v>8.0385852090032153E-4</v>
      </c>
      <c r="K24" s="44">
        <v>1</v>
      </c>
      <c r="L24" s="45">
        <f t="shared" si="3"/>
        <v>7.8864353312302837E-4</v>
      </c>
      <c r="M24" s="44">
        <v>1</v>
      </c>
      <c r="N24" s="45">
        <f t="shared" si="4"/>
        <v>7.7459333849728897E-4</v>
      </c>
      <c r="O24" s="44">
        <v>1</v>
      </c>
      <c r="P24" s="70">
        <f t="shared" si="5"/>
        <v>7.6804915514592934E-4</v>
      </c>
      <c r="Q24" s="44">
        <v>0</v>
      </c>
      <c r="R24" s="70">
        <f t="shared" si="6"/>
        <v>0</v>
      </c>
      <c r="S24" s="44">
        <v>0</v>
      </c>
      <c r="T24" s="70">
        <f t="shared" si="7"/>
        <v>0</v>
      </c>
      <c r="U24" s="44">
        <v>0</v>
      </c>
      <c r="V24" s="70">
        <f t="shared" si="8"/>
        <v>0</v>
      </c>
      <c r="W24" s="44">
        <v>0</v>
      </c>
      <c r="X24" s="70">
        <f t="shared" si="9"/>
        <v>0</v>
      </c>
      <c r="Y24" s="59">
        <v>0</v>
      </c>
      <c r="Z24" s="70">
        <f t="shared" si="10"/>
        <v>0</v>
      </c>
      <c r="AA24" s="44">
        <v>3</v>
      </c>
      <c r="AB24" s="70">
        <f t="shared" si="11"/>
        <v>1.9907100199071004E-3</v>
      </c>
      <c r="AC24" s="159">
        <v>2</v>
      </c>
      <c r="AD24" s="108">
        <f t="shared" si="20"/>
        <v>1.2626262626262627E-3</v>
      </c>
      <c r="AE24" s="159">
        <v>3</v>
      </c>
      <c r="AF24" s="108">
        <f t="shared" si="21"/>
        <v>1.9582245430809398E-3</v>
      </c>
      <c r="AG24" s="46"/>
      <c r="AH24" s="123">
        <f t="shared" si="22"/>
        <v>3</v>
      </c>
      <c r="AI24" s="60">
        <f t="shared" si="23"/>
        <v>1.9582245430809398E-3</v>
      </c>
    </row>
    <row r="25" spans="1:49" s="5" customFormat="1" ht="15" customHeight="1" x14ac:dyDescent="0.2">
      <c r="A25" s="43" t="s">
        <v>16</v>
      </c>
      <c r="B25" s="44">
        <v>2</v>
      </c>
      <c r="C25" s="70">
        <f t="shared" si="0"/>
        <v>1.7528483786152498E-3</v>
      </c>
      <c r="D25" s="44">
        <v>4</v>
      </c>
      <c r="E25" s="70">
        <f t="shared" si="1"/>
        <v>3.5555555555555557E-3</v>
      </c>
      <c r="F25" s="46"/>
      <c r="G25" s="44">
        <v>4</v>
      </c>
      <c r="H25" s="45">
        <f t="shared" si="2"/>
        <v>3.3222591362126247E-3</v>
      </c>
      <c r="I25" s="44">
        <v>4</v>
      </c>
      <c r="J25" s="45">
        <v>3.2154340836012861E-3</v>
      </c>
      <c r="K25" s="44">
        <v>5</v>
      </c>
      <c r="L25" s="45">
        <f t="shared" si="3"/>
        <v>3.9432176656151417E-3</v>
      </c>
      <c r="M25" s="44">
        <v>6</v>
      </c>
      <c r="N25" s="45">
        <f t="shared" si="4"/>
        <v>4.6475600309837332E-3</v>
      </c>
      <c r="O25" s="44">
        <v>6</v>
      </c>
      <c r="P25" s="70">
        <f t="shared" si="5"/>
        <v>4.608294930875576E-3</v>
      </c>
      <c r="Q25" s="44">
        <v>8</v>
      </c>
      <c r="R25" s="70">
        <f t="shared" si="6"/>
        <v>5.9479553903345724E-3</v>
      </c>
      <c r="S25" s="44">
        <v>6</v>
      </c>
      <c r="T25" s="70">
        <f t="shared" si="7"/>
        <v>4.2979942693409743E-3</v>
      </c>
      <c r="U25" s="44">
        <v>8</v>
      </c>
      <c r="V25" s="70">
        <f t="shared" si="8"/>
        <v>5.6061667834618077E-3</v>
      </c>
      <c r="W25" s="44">
        <v>4</v>
      </c>
      <c r="X25" s="70">
        <f t="shared" si="9"/>
        <v>2.7605244996549345E-3</v>
      </c>
      <c r="Y25" s="59">
        <v>2</v>
      </c>
      <c r="Z25" s="70">
        <f t="shared" si="10"/>
        <v>1.3698630136986301E-3</v>
      </c>
      <c r="AA25" s="44">
        <v>3</v>
      </c>
      <c r="AB25" s="70">
        <f t="shared" si="11"/>
        <v>1.9907100199071004E-3</v>
      </c>
      <c r="AC25" s="159">
        <v>3</v>
      </c>
      <c r="AD25" s="108">
        <f t="shared" si="20"/>
        <v>1.893939393939394E-3</v>
      </c>
      <c r="AE25" s="159">
        <v>5</v>
      </c>
      <c r="AF25" s="108">
        <f t="shared" si="21"/>
        <v>3.2637075718015664E-3</v>
      </c>
      <c r="AG25" s="46"/>
      <c r="AH25" s="123">
        <f t="shared" si="22"/>
        <v>3</v>
      </c>
      <c r="AI25" s="60">
        <f t="shared" si="23"/>
        <v>1.5108591931863166E-3</v>
      </c>
    </row>
    <row r="26" spans="1:49" s="5" customFormat="1" ht="15" customHeight="1" x14ac:dyDescent="0.2">
      <c r="A26" s="43" t="s">
        <v>15</v>
      </c>
      <c r="B26" s="44">
        <v>3</v>
      </c>
      <c r="C26" s="70">
        <f t="shared" si="0"/>
        <v>2.6292725679228747E-3</v>
      </c>
      <c r="D26" s="44">
        <v>2</v>
      </c>
      <c r="E26" s="70">
        <f t="shared" si="1"/>
        <v>1.7777777777777779E-3</v>
      </c>
      <c r="F26" s="46"/>
      <c r="G26" s="44">
        <v>1</v>
      </c>
      <c r="H26" s="45">
        <f t="shared" si="2"/>
        <v>8.3056478405315617E-4</v>
      </c>
      <c r="I26" s="44">
        <v>4</v>
      </c>
      <c r="J26" s="45">
        <v>3.2154340836012861E-3</v>
      </c>
      <c r="K26" s="44">
        <v>3</v>
      </c>
      <c r="L26" s="45">
        <f t="shared" si="3"/>
        <v>2.3659305993690852E-3</v>
      </c>
      <c r="M26" s="44">
        <v>2</v>
      </c>
      <c r="N26" s="45">
        <f t="shared" si="4"/>
        <v>1.5491866769945779E-3</v>
      </c>
      <c r="O26" s="44">
        <v>1</v>
      </c>
      <c r="P26" s="70">
        <f t="shared" si="5"/>
        <v>7.6804915514592934E-4</v>
      </c>
      <c r="Q26" s="44">
        <v>2</v>
      </c>
      <c r="R26" s="70">
        <f t="shared" si="6"/>
        <v>1.4869888475836431E-3</v>
      </c>
      <c r="S26" s="44">
        <v>2</v>
      </c>
      <c r="T26" s="70">
        <f t="shared" si="7"/>
        <v>1.4326647564469914E-3</v>
      </c>
      <c r="U26" s="44">
        <v>2</v>
      </c>
      <c r="V26" s="70">
        <f t="shared" si="8"/>
        <v>1.4015416958654519E-3</v>
      </c>
      <c r="W26" s="44">
        <v>3</v>
      </c>
      <c r="X26" s="70">
        <f t="shared" si="9"/>
        <v>2.070393374741201E-3</v>
      </c>
      <c r="Y26" s="59">
        <v>1</v>
      </c>
      <c r="Z26" s="70">
        <f t="shared" si="10"/>
        <v>6.8493150684931507E-4</v>
      </c>
      <c r="AA26" s="44">
        <v>2</v>
      </c>
      <c r="AB26" s="70">
        <f t="shared" si="11"/>
        <v>1.3271400132714001E-3</v>
      </c>
      <c r="AC26" s="159">
        <v>1</v>
      </c>
      <c r="AD26" s="108">
        <f t="shared" si="20"/>
        <v>6.3131313131313137E-4</v>
      </c>
      <c r="AE26" s="159">
        <v>0</v>
      </c>
      <c r="AF26" s="108">
        <f t="shared" si="21"/>
        <v>0</v>
      </c>
      <c r="AG26" s="46"/>
      <c r="AH26" s="123">
        <f t="shared" si="22"/>
        <v>-3</v>
      </c>
      <c r="AI26" s="60">
        <f t="shared" si="23"/>
        <v>-2.6292725679228747E-3</v>
      </c>
    </row>
    <row r="27" spans="1:49" s="5" customFormat="1" ht="15" customHeight="1" x14ac:dyDescent="0.2">
      <c r="A27" s="43" t="s">
        <v>42</v>
      </c>
      <c r="B27" s="44">
        <v>2</v>
      </c>
      <c r="C27" s="70">
        <f t="shared" si="0"/>
        <v>1.7528483786152498E-3</v>
      </c>
      <c r="D27" s="44">
        <v>0</v>
      </c>
      <c r="E27" s="70">
        <f t="shared" si="1"/>
        <v>0</v>
      </c>
      <c r="F27" s="46"/>
      <c r="G27" s="44">
        <v>0</v>
      </c>
      <c r="H27" s="45">
        <f t="shared" si="2"/>
        <v>0</v>
      </c>
      <c r="I27" s="44">
        <v>0</v>
      </c>
      <c r="J27" s="45">
        <f>I27/I$54</f>
        <v>0</v>
      </c>
      <c r="K27" s="44">
        <v>0</v>
      </c>
      <c r="L27" s="45">
        <f t="shared" si="3"/>
        <v>0</v>
      </c>
      <c r="M27" s="44">
        <v>0</v>
      </c>
      <c r="N27" s="45">
        <f t="shared" si="4"/>
        <v>0</v>
      </c>
      <c r="O27" s="44">
        <v>0</v>
      </c>
      <c r="P27" s="70">
        <f t="shared" si="5"/>
        <v>0</v>
      </c>
      <c r="Q27" s="44">
        <v>0</v>
      </c>
      <c r="R27" s="70">
        <f t="shared" si="6"/>
        <v>0</v>
      </c>
      <c r="S27" s="44"/>
      <c r="T27" s="70">
        <f t="shared" si="7"/>
        <v>0</v>
      </c>
      <c r="U27" s="44">
        <v>1</v>
      </c>
      <c r="V27" s="70">
        <f t="shared" si="8"/>
        <v>7.0077084793272596E-4</v>
      </c>
      <c r="W27" s="44">
        <v>2</v>
      </c>
      <c r="X27" s="70">
        <f t="shared" si="9"/>
        <v>1.3802622498274672E-3</v>
      </c>
      <c r="Y27" s="59">
        <v>2</v>
      </c>
      <c r="Z27" s="70">
        <f t="shared" si="10"/>
        <v>1.3698630136986301E-3</v>
      </c>
      <c r="AA27" s="44">
        <v>2</v>
      </c>
      <c r="AB27" s="70">
        <f t="shared" si="11"/>
        <v>1.3271400132714001E-3</v>
      </c>
      <c r="AC27" s="159">
        <v>4</v>
      </c>
      <c r="AD27" s="108">
        <f t="shared" si="20"/>
        <v>2.5252525252525255E-3</v>
      </c>
      <c r="AE27" s="159">
        <v>4</v>
      </c>
      <c r="AF27" s="108">
        <f t="shared" si="21"/>
        <v>2.6109660574412533E-3</v>
      </c>
      <c r="AG27" s="46"/>
      <c r="AH27" s="123">
        <f t="shared" si="22"/>
        <v>2</v>
      </c>
      <c r="AI27" s="60">
        <f t="shared" si="23"/>
        <v>8.5811767882600348E-4</v>
      </c>
    </row>
    <row r="28" spans="1:49" s="5" customFormat="1" ht="15" customHeight="1" x14ac:dyDescent="0.2">
      <c r="A28" s="43" t="s">
        <v>20</v>
      </c>
      <c r="B28" s="44">
        <v>0</v>
      </c>
      <c r="C28" s="70">
        <f t="shared" si="0"/>
        <v>0</v>
      </c>
      <c r="D28" s="44">
        <v>0</v>
      </c>
      <c r="E28" s="70">
        <f t="shared" si="1"/>
        <v>0</v>
      </c>
      <c r="F28" s="46"/>
      <c r="G28" s="44">
        <v>1</v>
      </c>
      <c r="H28" s="45">
        <f t="shared" si="2"/>
        <v>8.3056478405315617E-4</v>
      </c>
      <c r="I28" s="44">
        <v>1</v>
      </c>
      <c r="J28" s="45">
        <f>I28/I$54</f>
        <v>8.0385852090032153E-4</v>
      </c>
      <c r="K28" s="44">
        <v>0</v>
      </c>
      <c r="L28" s="45">
        <f t="shared" si="3"/>
        <v>0</v>
      </c>
      <c r="M28" s="44">
        <v>0</v>
      </c>
      <c r="N28" s="45">
        <f t="shared" si="4"/>
        <v>0</v>
      </c>
      <c r="O28" s="44">
        <v>0</v>
      </c>
      <c r="P28" s="70">
        <f t="shared" si="5"/>
        <v>0</v>
      </c>
      <c r="Q28" s="44">
        <v>1</v>
      </c>
      <c r="R28" s="70">
        <f t="shared" si="6"/>
        <v>7.4349442379182155E-4</v>
      </c>
      <c r="S28" s="44">
        <v>0</v>
      </c>
      <c r="T28" s="70">
        <f t="shared" si="7"/>
        <v>0</v>
      </c>
      <c r="U28" s="44">
        <v>0</v>
      </c>
      <c r="V28" s="70">
        <f t="shared" si="8"/>
        <v>0</v>
      </c>
      <c r="W28" s="44">
        <v>1</v>
      </c>
      <c r="X28" s="70">
        <f t="shared" si="9"/>
        <v>6.9013112491373362E-4</v>
      </c>
      <c r="Y28" s="59">
        <v>1</v>
      </c>
      <c r="Z28" s="70">
        <f t="shared" si="10"/>
        <v>6.8493150684931507E-4</v>
      </c>
      <c r="AA28" s="44">
        <v>1</v>
      </c>
      <c r="AB28" s="70">
        <f t="shared" si="11"/>
        <v>6.6357000663570006E-4</v>
      </c>
      <c r="AC28" s="159">
        <v>3</v>
      </c>
      <c r="AD28" s="108">
        <f t="shared" si="20"/>
        <v>1.893939393939394E-3</v>
      </c>
      <c r="AE28" s="159">
        <v>2</v>
      </c>
      <c r="AF28" s="108">
        <f t="shared" si="21"/>
        <v>1.3054830287206266E-3</v>
      </c>
      <c r="AG28" s="46"/>
      <c r="AH28" s="123">
        <f t="shared" si="22"/>
        <v>2</v>
      </c>
      <c r="AI28" s="60">
        <f t="shared" si="23"/>
        <v>1.3054830287206266E-3</v>
      </c>
    </row>
    <row r="29" spans="1:49" s="5" customFormat="1" ht="15" customHeight="1" x14ac:dyDescent="0.2">
      <c r="A29" s="43" t="s">
        <v>51</v>
      </c>
      <c r="B29" s="44">
        <v>0</v>
      </c>
      <c r="C29" s="70">
        <f t="shared" si="0"/>
        <v>0</v>
      </c>
      <c r="D29" s="44">
        <v>0</v>
      </c>
      <c r="E29" s="70">
        <f t="shared" si="1"/>
        <v>0</v>
      </c>
      <c r="F29" s="46"/>
      <c r="G29" s="44">
        <v>2</v>
      </c>
      <c r="H29" s="45">
        <f t="shared" si="2"/>
        <v>1.6611295681063123E-3</v>
      </c>
      <c r="I29" s="44">
        <v>0</v>
      </c>
      <c r="J29" s="45">
        <f>I29/I$54</f>
        <v>0</v>
      </c>
      <c r="K29" s="44">
        <v>0</v>
      </c>
      <c r="L29" s="45">
        <f t="shared" si="3"/>
        <v>0</v>
      </c>
      <c r="M29" s="44">
        <v>0</v>
      </c>
      <c r="N29" s="45">
        <f t="shared" si="4"/>
        <v>0</v>
      </c>
      <c r="O29" s="44">
        <v>0</v>
      </c>
      <c r="P29" s="70">
        <f t="shared" si="5"/>
        <v>0</v>
      </c>
      <c r="Q29" s="44">
        <v>0</v>
      </c>
      <c r="R29" s="70">
        <f t="shared" si="6"/>
        <v>0</v>
      </c>
      <c r="S29" s="44">
        <v>0</v>
      </c>
      <c r="T29" s="70">
        <f t="shared" si="7"/>
        <v>0</v>
      </c>
      <c r="U29" s="44">
        <v>0</v>
      </c>
      <c r="V29" s="70">
        <f t="shared" si="8"/>
        <v>0</v>
      </c>
      <c r="W29" s="44">
        <v>1</v>
      </c>
      <c r="X29" s="70">
        <f t="shared" si="9"/>
        <v>6.9013112491373362E-4</v>
      </c>
      <c r="Y29" s="59">
        <v>1</v>
      </c>
      <c r="Z29" s="70">
        <f t="shared" si="10"/>
        <v>6.8493150684931507E-4</v>
      </c>
      <c r="AA29" s="44">
        <v>1</v>
      </c>
      <c r="AB29" s="70">
        <f t="shared" si="11"/>
        <v>6.6357000663570006E-4</v>
      </c>
      <c r="AC29" s="159">
        <v>2</v>
      </c>
      <c r="AD29" s="108">
        <f t="shared" si="20"/>
        <v>1.2626262626262627E-3</v>
      </c>
      <c r="AE29" s="159">
        <v>1</v>
      </c>
      <c r="AF29" s="108">
        <f t="shared" si="21"/>
        <v>6.5274151436031332E-4</v>
      </c>
      <c r="AG29" s="46"/>
      <c r="AH29" s="123">
        <f t="shared" si="22"/>
        <v>1</v>
      </c>
      <c r="AI29" s="60">
        <f t="shared" si="23"/>
        <v>6.5274151436031332E-4</v>
      </c>
    </row>
    <row r="30" spans="1:49" s="5" customFormat="1" ht="15" customHeight="1" x14ac:dyDescent="0.2">
      <c r="A30" s="43" t="s">
        <v>23</v>
      </c>
      <c r="B30" s="44">
        <v>0</v>
      </c>
      <c r="C30" s="70">
        <f t="shared" si="0"/>
        <v>0</v>
      </c>
      <c r="D30" s="44">
        <v>1</v>
      </c>
      <c r="E30" s="70">
        <f t="shared" si="1"/>
        <v>8.8888888888888893E-4</v>
      </c>
      <c r="F30" s="46"/>
      <c r="G30" s="44">
        <v>1</v>
      </c>
      <c r="H30" s="45">
        <f t="shared" si="2"/>
        <v>8.3056478405315617E-4</v>
      </c>
      <c r="I30" s="44">
        <v>1</v>
      </c>
      <c r="J30" s="45">
        <f>I30/I$54</f>
        <v>8.0385852090032153E-4</v>
      </c>
      <c r="K30" s="44">
        <v>2</v>
      </c>
      <c r="L30" s="45">
        <f t="shared" si="3"/>
        <v>1.5772870662460567E-3</v>
      </c>
      <c r="M30" s="44">
        <v>1</v>
      </c>
      <c r="N30" s="45">
        <f t="shared" si="4"/>
        <v>7.7459333849728897E-4</v>
      </c>
      <c r="O30" s="44">
        <v>2</v>
      </c>
      <c r="P30" s="70">
        <f t="shared" si="5"/>
        <v>1.5360983102918587E-3</v>
      </c>
      <c r="Q30" s="44">
        <v>0</v>
      </c>
      <c r="R30" s="70">
        <f t="shared" si="6"/>
        <v>0</v>
      </c>
      <c r="S30" s="44">
        <v>0</v>
      </c>
      <c r="T30" s="70">
        <f t="shared" si="7"/>
        <v>0</v>
      </c>
      <c r="U30" s="44">
        <v>0</v>
      </c>
      <c r="V30" s="70">
        <f t="shared" si="8"/>
        <v>0</v>
      </c>
      <c r="W30" s="44">
        <v>0</v>
      </c>
      <c r="X30" s="70">
        <f t="shared" si="9"/>
        <v>0</v>
      </c>
      <c r="Y30" s="59">
        <v>1</v>
      </c>
      <c r="Z30" s="70">
        <f t="shared" si="10"/>
        <v>6.8493150684931507E-4</v>
      </c>
      <c r="AA30" s="44">
        <v>1</v>
      </c>
      <c r="AB30" s="70">
        <f t="shared" si="11"/>
        <v>6.6357000663570006E-4</v>
      </c>
      <c r="AC30" s="159">
        <v>1</v>
      </c>
      <c r="AD30" s="108">
        <f t="shared" si="20"/>
        <v>6.3131313131313137E-4</v>
      </c>
      <c r="AE30" s="159">
        <v>3</v>
      </c>
      <c r="AF30" s="108">
        <f t="shared" si="21"/>
        <v>1.9582245430809398E-3</v>
      </c>
      <c r="AG30" s="46"/>
      <c r="AH30" s="123">
        <f t="shared" si="22"/>
        <v>3</v>
      </c>
      <c r="AI30" s="60">
        <f t="shared" si="23"/>
        <v>1.9582245430809398E-3</v>
      </c>
    </row>
    <row r="31" spans="1:49" s="5" customFormat="1" ht="15" customHeight="1" x14ac:dyDescent="0.2">
      <c r="A31" s="43" t="s">
        <v>0</v>
      </c>
      <c r="B31" s="44">
        <v>0</v>
      </c>
      <c r="C31" s="70">
        <f t="shared" si="0"/>
        <v>0</v>
      </c>
      <c r="D31" s="44">
        <v>0</v>
      </c>
      <c r="E31" s="70">
        <f t="shared" si="1"/>
        <v>0</v>
      </c>
      <c r="F31" s="46"/>
      <c r="G31" s="44"/>
      <c r="H31" s="45"/>
      <c r="I31" s="44"/>
      <c r="J31" s="45"/>
      <c r="K31" s="44"/>
      <c r="L31" s="45"/>
      <c r="M31" s="44"/>
      <c r="N31" s="45"/>
      <c r="O31" s="44">
        <v>0</v>
      </c>
      <c r="P31" s="70">
        <f t="shared" si="5"/>
        <v>0</v>
      </c>
      <c r="Q31" s="44">
        <v>0</v>
      </c>
      <c r="R31" s="70">
        <f t="shared" si="6"/>
        <v>0</v>
      </c>
      <c r="S31" s="44">
        <v>0</v>
      </c>
      <c r="T31" s="70">
        <f t="shared" si="7"/>
        <v>0</v>
      </c>
      <c r="U31" s="44">
        <v>0</v>
      </c>
      <c r="V31" s="70">
        <f t="shared" si="8"/>
        <v>0</v>
      </c>
      <c r="W31" s="44">
        <v>1</v>
      </c>
      <c r="X31" s="70">
        <f t="shared" si="9"/>
        <v>6.9013112491373362E-4</v>
      </c>
      <c r="Y31" s="59">
        <v>1</v>
      </c>
      <c r="Z31" s="70">
        <f t="shared" si="10"/>
        <v>6.8493150684931507E-4</v>
      </c>
      <c r="AA31" s="44">
        <v>1</v>
      </c>
      <c r="AB31" s="70">
        <f t="shared" si="11"/>
        <v>6.6357000663570006E-4</v>
      </c>
      <c r="AC31" s="159">
        <v>2</v>
      </c>
      <c r="AD31" s="108">
        <f t="shared" si="20"/>
        <v>1.2626262626262627E-3</v>
      </c>
      <c r="AE31" s="159">
        <v>1</v>
      </c>
      <c r="AF31" s="108">
        <f t="shared" si="21"/>
        <v>6.5274151436031332E-4</v>
      </c>
      <c r="AG31" s="46"/>
      <c r="AH31" s="123">
        <f t="shared" si="22"/>
        <v>1</v>
      </c>
      <c r="AI31" s="60">
        <f t="shared" si="23"/>
        <v>6.5274151436031332E-4</v>
      </c>
    </row>
    <row r="32" spans="1:49" s="5" customFormat="1" ht="15" customHeight="1" x14ac:dyDescent="0.2">
      <c r="A32" s="43" t="s">
        <v>38</v>
      </c>
      <c r="B32" s="44">
        <v>0</v>
      </c>
      <c r="C32" s="70">
        <f t="shared" si="0"/>
        <v>0</v>
      </c>
      <c r="D32" s="44">
        <v>1</v>
      </c>
      <c r="E32" s="70">
        <f t="shared" si="1"/>
        <v>8.8888888888888893E-4</v>
      </c>
      <c r="F32" s="46"/>
      <c r="G32" s="44">
        <v>0</v>
      </c>
      <c r="H32" s="45">
        <f t="shared" ref="H32:H37" si="25">G32/G$54</f>
        <v>0</v>
      </c>
      <c r="I32" s="44">
        <v>0</v>
      </c>
      <c r="J32" s="45">
        <f t="shared" ref="J32:J37" si="26">I32/I$54</f>
        <v>0</v>
      </c>
      <c r="K32" s="44">
        <v>1</v>
      </c>
      <c r="L32" s="45">
        <f t="shared" ref="L32:L37" si="27">K32/K$54</f>
        <v>7.8864353312302837E-4</v>
      </c>
      <c r="M32" s="44">
        <v>2</v>
      </c>
      <c r="N32" s="45">
        <f t="shared" ref="N32:N37" si="28">M32/M$54</f>
        <v>1.5491866769945779E-3</v>
      </c>
      <c r="O32" s="44">
        <v>1</v>
      </c>
      <c r="P32" s="70">
        <f t="shared" si="5"/>
        <v>7.6804915514592934E-4</v>
      </c>
      <c r="Q32" s="44">
        <v>2</v>
      </c>
      <c r="R32" s="70">
        <f t="shared" si="6"/>
        <v>1.4869888475836431E-3</v>
      </c>
      <c r="S32" s="44">
        <v>1</v>
      </c>
      <c r="T32" s="70">
        <f t="shared" si="7"/>
        <v>7.1633237822349568E-4</v>
      </c>
      <c r="U32" s="44">
        <v>1</v>
      </c>
      <c r="V32" s="70">
        <f t="shared" si="8"/>
        <v>7.0077084793272596E-4</v>
      </c>
      <c r="W32" s="44">
        <v>1</v>
      </c>
      <c r="X32" s="70">
        <f t="shared" si="9"/>
        <v>6.9013112491373362E-4</v>
      </c>
      <c r="Y32" s="59">
        <v>1</v>
      </c>
      <c r="Z32" s="70">
        <f t="shared" si="10"/>
        <v>6.8493150684931507E-4</v>
      </c>
      <c r="AA32" s="44">
        <v>1</v>
      </c>
      <c r="AB32" s="70">
        <f t="shared" si="11"/>
        <v>6.6357000663570006E-4</v>
      </c>
      <c r="AC32" s="159">
        <v>2</v>
      </c>
      <c r="AD32" s="108">
        <f t="shared" si="20"/>
        <v>1.2626262626262627E-3</v>
      </c>
      <c r="AE32" s="159">
        <v>2</v>
      </c>
      <c r="AF32" s="108">
        <f t="shared" si="21"/>
        <v>1.3054830287206266E-3</v>
      </c>
      <c r="AG32" s="46"/>
      <c r="AH32" s="123">
        <f t="shared" si="22"/>
        <v>2</v>
      </c>
      <c r="AI32" s="60">
        <f t="shared" si="23"/>
        <v>1.3054830287206266E-3</v>
      </c>
    </row>
    <row r="33" spans="1:35" s="5" customFormat="1" ht="15" customHeight="1" x14ac:dyDescent="0.2">
      <c r="A33" s="43" t="s">
        <v>25</v>
      </c>
      <c r="B33" s="44">
        <v>0</v>
      </c>
      <c r="C33" s="70">
        <f t="shared" si="0"/>
        <v>0</v>
      </c>
      <c r="D33" s="44">
        <v>4</v>
      </c>
      <c r="E33" s="70">
        <f t="shared" si="1"/>
        <v>3.5555555555555557E-3</v>
      </c>
      <c r="F33" s="46"/>
      <c r="G33" s="44">
        <v>1</v>
      </c>
      <c r="H33" s="45">
        <f t="shared" si="25"/>
        <v>8.3056478405315617E-4</v>
      </c>
      <c r="I33" s="44">
        <v>1</v>
      </c>
      <c r="J33" s="45">
        <f t="shared" si="26"/>
        <v>8.0385852090032153E-4</v>
      </c>
      <c r="K33" s="44">
        <v>1</v>
      </c>
      <c r="L33" s="45">
        <f t="shared" si="27"/>
        <v>7.8864353312302837E-4</v>
      </c>
      <c r="M33" s="44">
        <v>1</v>
      </c>
      <c r="N33" s="45">
        <f t="shared" si="28"/>
        <v>7.7459333849728897E-4</v>
      </c>
      <c r="O33" s="44">
        <v>3</v>
      </c>
      <c r="P33" s="70">
        <f t="shared" si="5"/>
        <v>2.304147465437788E-3</v>
      </c>
      <c r="Q33" s="44">
        <v>2</v>
      </c>
      <c r="R33" s="70">
        <f t="shared" si="6"/>
        <v>1.4869888475836431E-3</v>
      </c>
      <c r="S33" s="44">
        <v>1</v>
      </c>
      <c r="T33" s="70">
        <f t="shared" si="7"/>
        <v>7.1633237822349568E-4</v>
      </c>
      <c r="U33" s="44">
        <v>2</v>
      </c>
      <c r="V33" s="70">
        <f t="shared" si="8"/>
        <v>1.4015416958654519E-3</v>
      </c>
      <c r="W33" s="44">
        <v>1</v>
      </c>
      <c r="X33" s="70">
        <f t="shared" si="9"/>
        <v>6.9013112491373362E-4</v>
      </c>
      <c r="Y33" s="59">
        <v>0</v>
      </c>
      <c r="Z33" s="70">
        <f t="shared" si="10"/>
        <v>0</v>
      </c>
      <c r="AA33" s="44">
        <v>1</v>
      </c>
      <c r="AB33" s="70">
        <f t="shared" si="11"/>
        <v>6.6357000663570006E-4</v>
      </c>
      <c r="AC33" s="159">
        <v>2</v>
      </c>
      <c r="AD33" s="108">
        <f t="shared" si="20"/>
        <v>1.2626262626262627E-3</v>
      </c>
      <c r="AE33" s="159">
        <v>2</v>
      </c>
      <c r="AF33" s="108">
        <f t="shared" si="21"/>
        <v>1.3054830287206266E-3</v>
      </c>
      <c r="AG33" s="46"/>
      <c r="AH33" s="123">
        <f t="shared" si="22"/>
        <v>2</v>
      </c>
      <c r="AI33" s="60">
        <f t="shared" si="23"/>
        <v>1.3054830287206266E-3</v>
      </c>
    </row>
    <row r="34" spans="1:35" s="5" customFormat="1" ht="15" customHeight="1" x14ac:dyDescent="0.2">
      <c r="A34" s="43" t="s">
        <v>28</v>
      </c>
      <c r="B34" s="44">
        <v>0</v>
      </c>
      <c r="C34" s="70">
        <f t="shared" si="0"/>
        <v>0</v>
      </c>
      <c r="D34" s="44">
        <v>0</v>
      </c>
      <c r="E34" s="70">
        <f t="shared" si="1"/>
        <v>0</v>
      </c>
      <c r="F34" s="46"/>
      <c r="G34" s="44">
        <v>0</v>
      </c>
      <c r="H34" s="45">
        <f t="shared" si="25"/>
        <v>0</v>
      </c>
      <c r="I34" s="44">
        <v>1</v>
      </c>
      <c r="J34" s="45">
        <f t="shared" si="26"/>
        <v>8.0385852090032153E-4</v>
      </c>
      <c r="K34" s="44">
        <v>1</v>
      </c>
      <c r="L34" s="45">
        <f t="shared" si="27"/>
        <v>7.8864353312302837E-4</v>
      </c>
      <c r="M34" s="44">
        <v>1</v>
      </c>
      <c r="N34" s="45">
        <f t="shared" si="28"/>
        <v>7.7459333849728897E-4</v>
      </c>
      <c r="O34" s="44">
        <v>2</v>
      </c>
      <c r="P34" s="70">
        <f t="shared" si="5"/>
        <v>1.5360983102918587E-3</v>
      </c>
      <c r="Q34" s="44">
        <v>1</v>
      </c>
      <c r="R34" s="70">
        <f t="shared" si="6"/>
        <v>7.4349442379182155E-4</v>
      </c>
      <c r="S34" s="44">
        <v>1</v>
      </c>
      <c r="T34" s="70">
        <f t="shared" si="7"/>
        <v>7.1633237822349568E-4</v>
      </c>
      <c r="U34" s="44">
        <v>2</v>
      </c>
      <c r="V34" s="70">
        <f t="shared" si="8"/>
        <v>1.4015416958654519E-3</v>
      </c>
      <c r="W34" s="44">
        <v>1</v>
      </c>
      <c r="X34" s="70">
        <f t="shared" si="9"/>
        <v>6.9013112491373362E-4</v>
      </c>
      <c r="Y34" s="59">
        <v>1</v>
      </c>
      <c r="Z34" s="70">
        <f t="shared" si="10"/>
        <v>6.8493150684931507E-4</v>
      </c>
      <c r="AA34" s="44">
        <v>1</v>
      </c>
      <c r="AB34" s="70">
        <f t="shared" si="11"/>
        <v>6.6357000663570006E-4</v>
      </c>
      <c r="AC34" s="159">
        <v>1</v>
      </c>
      <c r="AD34" s="108">
        <f t="shared" si="20"/>
        <v>6.3131313131313137E-4</v>
      </c>
      <c r="AE34" s="159">
        <v>1</v>
      </c>
      <c r="AF34" s="108">
        <f t="shared" si="21"/>
        <v>6.5274151436031332E-4</v>
      </c>
      <c r="AG34" s="46"/>
      <c r="AH34" s="123">
        <f t="shared" si="22"/>
        <v>1</v>
      </c>
      <c r="AI34" s="60">
        <f t="shared" si="23"/>
        <v>6.5274151436031332E-4</v>
      </c>
    </row>
    <row r="35" spans="1:35" s="5" customFormat="1" ht="15" customHeight="1" x14ac:dyDescent="0.2">
      <c r="A35" s="43" t="s">
        <v>43</v>
      </c>
      <c r="B35" s="44">
        <v>1</v>
      </c>
      <c r="C35" s="70">
        <f t="shared" si="0"/>
        <v>8.7642418930762491E-4</v>
      </c>
      <c r="D35" s="44">
        <v>0</v>
      </c>
      <c r="E35" s="70">
        <f t="shared" si="1"/>
        <v>0</v>
      </c>
      <c r="F35" s="46"/>
      <c r="G35" s="44">
        <v>0</v>
      </c>
      <c r="H35" s="45">
        <f t="shared" si="25"/>
        <v>0</v>
      </c>
      <c r="I35" s="44">
        <v>0</v>
      </c>
      <c r="J35" s="45">
        <f t="shared" si="26"/>
        <v>0</v>
      </c>
      <c r="K35" s="44">
        <v>0</v>
      </c>
      <c r="L35" s="45">
        <f t="shared" si="27"/>
        <v>0</v>
      </c>
      <c r="M35" s="44">
        <v>3</v>
      </c>
      <c r="N35" s="45">
        <f t="shared" si="28"/>
        <v>2.3237800154918666E-3</v>
      </c>
      <c r="O35" s="44">
        <v>4</v>
      </c>
      <c r="P35" s="70">
        <f t="shared" si="5"/>
        <v>3.0721966205837174E-3</v>
      </c>
      <c r="Q35" s="44">
        <v>1</v>
      </c>
      <c r="R35" s="70">
        <f t="shared" si="6"/>
        <v>7.4349442379182155E-4</v>
      </c>
      <c r="S35" s="44">
        <v>0</v>
      </c>
      <c r="T35" s="70">
        <f t="shared" si="7"/>
        <v>0</v>
      </c>
      <c r="U35" s="44">
        <v>0</v>
      </c>
      <c r="V35" s="70">
        <f t="shared" si="8"/>
        <v>0</v>
      </c>
      <c r="W35" s="44">
        <v>0</v>
      </c>
      <c r="X35" s="70">
        <f t="shared" si="9"/>
        <v>0</v>
      </c>
      <c r="Y35" s="59">
        <v>0</v>
      </c>
      <c r="Z35" s="70">
        <f t="shared" si="10"/>
        <v>0</v>
      </c>
      <c r="AA35" s="44">
        <v>1</v>
      </c>
      <c r="AB35" s="70">
        <f t="shared" si="11"/>
        <v>6.6357000663570006E-4</v>
      </c>
      <c r="AC35" s="159">
        <v>0</v>
      </c>
      <c r="AD35" s="108">
        <f t="shared" si="20"/>
        <v>0</v>
      </c>
      <c r="AE35" s="159">
        <v>0</v>
      </c>
      <c r="AF35" s="108">
        <f t="shared" si="21"/>
        <v>0</v>
      </c>
      <c r="AG35" s="46"/>
      <c r="AH35" s="123">
        <f t="shared" si="22"/>
        <v>-1</v>
      </c>
      <c r="AI35" s="60">
        <f t="shared" si="23"/>
        <v>-8.7642418930762491E-4</v>
      </c>
    </row>
    <row r="36" spans="1:35" s="5" customFormat="1" ht="15" customHeight="1" x14ac:dyDescent="0.2">
      <c r="A36" s="43" t="s">
        <v>40</v>
      </c>
      <c r="B36" s="44">
        <v>0</v>
      </c>
      <c r="C36" s="70">
        <f t="shared" si="0"/>
        <v>0</v>
      </c>
      <c r="D36" s="44">
        <v>1</v>
      </c>
      <c r="E36" s="70">
        <f t="shared" si="1"/>
        <v>8.8888888888888893E-4</v>
      </c>
      <c r="F36" s="46"/>
      <c r="G36" s="44">
        <v>0</v>
      </c>
      <c r="H36" s="45">
        <f t="shared" si="25"/>
        <v>0</v>
      </c>
      <c r="I36" s="44">
        <v>0</v>
      </c>
      <c r="J36" s="45">
        <f t="shared" si="26"/>
        <v>0</v>
      </c>
      <c r="K36" s="44">
        <v>0</v>
      </c>
      <c r="L36" s="45">
        <f t="shared" si="27"/>
        <v>0</v>
      </c>
      <c r="M36" s="44">
        <v>1</v>
      </c>
      <c r="N36" s="45">
        <f t="shared" si="28"/>
        <v>7.7459333849728897E-4</v>
      </c>
      <c r="O36" s="44">
        <v>4</v>
      </c>
      <c r="P36" s="70">
        <f t="shared" si="5"/>
        <v>3.0721966205837174E-3</v>
      </c>
      <c r="Q36" s="44">
        <v>4</v>
      </c>
      <c r="R36" s="70">
        <f t="shared" si="6"/>
        <v>2.9739776951672862E-3</v>
      </c>
      <c r="S36" s="44">
        <v>5</v>
      </c>
      <c r="T36" s="70">
        <f t="shared" si="7"/>
        <v>3.5816618911174787E-3</v>
      </c>
      <c r="U36" s="44">
        <v>3</v>
      </c>
      <c r="V36" s="70">
        <f t="shared" si="8"/>
        <v>2.1023125437981782E-3</v>
      </c>
      <c r="W36" s="44">
        <v>1</v>
      </c>
      <c r="X36" s="70">
        <f t="shared" si="9"/>
        <v>6.9013112491373362E-4</v>
      </c>
      <c r="Y36" s="59">
        <v>1</v>
      </c>
      <c r="Z36" s="70">
        <f t="shared" si="10"/>
        <v>6.8493150684931507E-4</v>
      </c>
      <c r="AA36" s="44">
        <v>1</v>
      </c>
      <c r="AB36" s="70">
        <f t="shared" si="11"/>
        <v>6.6357000663570006E-4</v>
      </c>
      <c r="AC36" s="159">
        <v>1</v>
      </c>
      <c r="AD36" s="108">
        <f t="shared" si="20"/>
        <v>6.3131313131313137E-4</v>
      </c>
      <c r="AE36" s="159">
        <v>1</v>
      </c>
      <c r="AF36" s="108">
        <f t="shared" si="21"/>
        <v>6.5274151436031332E-4</v>
      </c>
      <c r="AG36" s="46"/>
      <c r="AH36" s="123">
        <f t="shared" si="22"/>
        <v>1</v>
      </c>
      <c r="AI36" s="60">
        <f t="shared" si="23"/>
        <v>6.5274151436031332E-4</v>
      </c>
    </row>
    <row r="37" spans="1:35" s="5" customFormat="1" ht="15" customHeight="1" x14ac:dyDescent="0.2">
      <c r="A37" s="43" t="s">
        <v>30</v>
      </c>
      <c r="B37" s="44">
        <v>0</v>
      </c>
      <c r="C37" s="70">
        <f t="shared" si="0"/>
        <v>0</v>
      </c>
      <c r="D37" s="44">
        <v>2</v>
      </c>
      <c r="E37" s="70">
        <f t="shared" si="1"/>
        <v>1.7777777777777779E-3</v>
      </c>
      <c r="F37" s="46"/>
      <c r="G37" s="44">
        <v>1</v>
      </c>
      <c r="H37" s="45">
        <f t="shared" si="25"/>
        <v>8.3056478405315617E-4</v>
      </c>
      <c r="I37" s="44">
        <v>1</v>
      </c>
      <c r="J37" s="45">
        <f t="shared" si="26"/>
        <v>8.0385852090032153E-4</v>
      </c>
      <c r="K37" s="44">
        <v>1</v>
      </c>
      <c r="L37" s="45">
        <f t="shared" si="27"/>
        <v>7.8864353312302837E-4</v>
      </c>
      <c r="M37" s="44">
        <v>2</v>
      </c>
      <c r="N37" s="45">
        <f t="shared" si="28"/>
        <v>1.5491866769945779E-3</v>
      </c>
      <c r="O37" s="44">
        <v>1</v>
      </c>
      <c r="P37" s="70">
        <f t="shared" si="5"/>
        <v>7.6804915514592934E-4</v>
      </c>
      <c r="Q37" s="44">
        <v>1</v>
      </c>
      <c r="R37" s="70">
        <f t="shared" si="6"/>
        <v>7.4349442379182155E-4</v>
      </c>
      <c r="S37" s="44">
        <v>1</v>
      </c>
      <c r="T37" s="70">
        <f t="shared" si="7"/>
        <v>7.1633237822349568E-4</v>
      </c>
      <c r="U37" s="44">
        <v>0</v>
      </c>
      <c r="V37" s="70">
        <f t="shared" si="8"/>
        <v>0</v>
      </c>
      <c r="W37" s="44">
        <v>0</v>
      </c>
      <c r="X37" s="70">
        <f t="shared" si="9"/>
        <v>0</v>
      </c>
      <c r="Y37" s="59">
        <v>1</v>
      </c>
      <c r="Z37" s="70">
        <f t="shared" si="10"/>
        <v>6.8493150684931507E-4</v>
      </c>
      <c r="AA37" s="44">
        <v>1</v>
      </c>
      <c r="AB37" s="70">
        <f t="shared" si="11"/>
        <v>6.6357000663570006E-4</v>
      </c>
      <c r="AC37" s="159">
        <v>0</v>
      </c>
      <c r="AD37" s="108">
        <f t="shared" si="20"/>
        <v>0</v>
      </c>
      <c r="AE37" s="159">
        <v>1</v>
      </c>
      <c r="AF37" s="108">
        <f t="shared" si="21"/>
        <v>6.5274151436031332E-4</v>
      </c>
      <c r="AG37" s="46"/>
      <c r="AH37" s="123">
        <f t="shared" si="22"/>
        <v>1</v>
      </c>
      <c r="AI37" s="60">
        <f t="shared" si="23"/>
        <v>6.5274151436031332E-4</v>
      </c>
    </row>
    <row r="38" spans="1:35" s="5" customFormat="1" ht="15" customHeight="1" x14ac:dyDescent="0.2">
      <c r="A38" s="43" t="s">
        <v>67</v>
      </c>
      <c r="B38" s="44">
        <v>0</v>
      </c>
      <c r="C38" s="70">
        <f t="shared" si="0"/>
        <v>0</v>
      </c>
      <c r="D38" s="44">
        <v>0</v>
      </c>
      <c r="E38" s="70">
        <v>0</v>
      </c>
      <c r="F38" s="46"/>
      <c r="G38" s="44"/>
      <c r="H38" s="45"/>
      <c r="I38" s="44"/>
      <c r="J38" s="45"/>
      <c r="K38" s="44"/>
      <c r="L38" s="45"/>
      <c r="M38" s="44"/>
      <c r="N38" s="45"/>
      <c r="O38" s="44">
        <v>0</v>
      </c>
      <c r="P38" s="70">
        <f t="shared" si="5"/>
        <v>0</v>
      </c>
      <c r="Q38" s="44">
        <v>0</v>
      </c>
      <c r="R38" s="70">
        <f t="shared" si="6"/>
        <v>0</v>
      </c>
      <c r="S38" s="44">
        <v>0</v>
      </c>
      <c r="T38" s="70">
        <f t="shared" si="7"/>
        <v>0</v>
      </c>
      <c r="U38" s="44">
        <v>0</v>
      </c>
      <c r="V38" s="70">
        <f t="shared" si="8"/>
        <v>0</v>
      </c>
      <c r="W38" s="44">
        <v>0</v>
      </c>
      <c r="X38" s="70">
        <f t="shared" si="9"/>
        <v>0</v>
      </c>
      <c r="Y38" s="59">
        <v>0</v>
      </c>
      <c r="Z38" s="70">
        <f t="shared" si="10"/>
        <v>0</v>
      </c>
      <c r="AA38" s="44">
        <v>1</v>
      </c>
      <c r="AB38" s="70">
        <f t="shared" si="11"/>
        <v>6.6357000663570006E-4</v>
      </c>
      <c r="AC38" s="159">
        <v>1</v>
      </c>
      <c r="AD38" s="108">
        <f t="shared" si="20"/>
        <v>6.3131313131313137E-4</v>
      </c>
      <c r="AE38" s="159">
        <v>0</v>
      </c>
      <c r="AF38" s="108">
        <f t="shared" si="21"/>
        <v>0</v>
      </c>
      <c r="AG38" s="46"/>
      <c r="AH38" s="123">
        <f t="shared" si="22"/>
        <v>0</v>
      </c>
      <c r="AI38" s="60">
        <f t="shared" si="23"/>
        <v>0</v>
      </c>
    </row>
    <row r="39" spans="1:35" s="5" customFormat="1" ht="15" customHeight="1" x14ac:dyDescent="0.2">
      <c r="A39" s="43" t="s">
        <v>59</v>
      </c>
      <c r="B39" s="44">
        <v>0</v>
      </c>
      <c r="C39" s="70">
        <f t="shared" si="0"/>
        <v>0</v>
      </c>
      <c r="D39" s="44">
        <v>0</v>
      </c>
      <c r="E39" s="70">
        <f t="shared" ref="E39:E53" si="29">D39/D$54</f>
        <v>0</v>
      </c>
      <c r="F39" s="46"/>
      <c r="G39" s="44">
        <v>0</v>
      </c>
      <c r="H39" s="45">
        <f>G39/G$54</f>
        <v>0</v>
      </c>
      <c r="I39" s="44">
        <v>0</v>
      </c>
      <c r="J39" s="45">
        <f>I39/I$54</f>
        <v>0</v>
      </c>
      <c r="K39" s="44">
        <v>0</v>
      </c>
      <c r="L39" s="45">
        <f>K39/K$54</f>
        <v>0</v>
      </c>
      <c r="M39" s="44">
        <v>0</v>
      </c>
      <c r="N39" s="45">
        <f>M39/M$54</f>
        <v>0</v>
      </c>
      <c r="O39" s="44">
        <v>1</v>
      </c>
      <c r="P39" s="70">
        <f t="shared" si="5"/>
        <v>7.6804915514592934E-4</v>
      </c>
      <c r="Q39" s="44">
        <v>1</v>
      </c>
      <c r="R39" s="70">
        <f t="shared" si="6"/>
        <v>7.4349442379182155E-4</v>
      </c>
      <c r="S39" s="44">
        <v>1</v>
      </c>
      <c r="T39" s="70">
        <f t="shared" si="7"/>
        <v>7.1633237822349568E-4</v>
      </c>
      <c r="U39" s="44">
        <v>0</v>
      </c>
      <c r="V39" s="70">
        <f t="shared" si="8"/>
        <v>0</v>
      </c>
      <c r="W39" s="44">
        <v>0</v>
      </c>
      <c r="X39" s="70">
        <f t="shared" si="9"/>
        <v>0</v>
      </c>
      <c r="Y39" s="59">
        <v>1</v>
      </c>
      <c r="Z39" s="70">
        <f t="shared" si="10"/>
        <v>6.8493150684931507E-4</v>
      </c>
      <c r="AA39" s="44">
        <v>1</v>
      </c>
      <c r="AB39" s="70">
        <f t="shared" si="11"/>
        <v>6.6357000663570006E-4</v>
      </c>
      <c r="AC39" s="159">
        <v>1</v>
      </c>
      <c r="AD39" s="108">
        <f t="shared" si="20"/>
        <v>6.3131313131313137E-4</v>
      </c>
      <c r="AE39" s="159">
        <v>1</v>
      </c>
      <c r="AF39" s="108">
        <f t="shared" si="21"/>
        <v>6.5274151436031332E-4</v>
      </c>
      <c r="AG39" s="46"/>
      <c r="AH39" s="123">
        <f t="shared" si="22"/>
        <v>1</v>
      </c>
      <c r="AI39" s="60">
        <f t="shared" si="23"/>
        <v>6.5274151436031332E-4</v>
      </c>
    </row>
    <row r="40" spans="1:35" s="5" customFormat="1" ht="15" customHeight="1" x14ac:dyDescent="0.2">
      <c r="A40" s="43" t="s">
        <v>32</v>
      </c>
      <c r="B40" s="44">
        <v>1</v>
      </c>
      <c r="C40" s="70">
        <f t="shared" si="0"/>
        <v>8.7642418930762491E-4</v>
      </c>
      <c r="D40" s="44">
        <v>0</v>
      </c>
      <c r="E40" s="70">
        <f t="shared" si="29"/>
        <v>0</v>
      </c>
      <c r="F40" s="46"/>
      <c r="G40" s="44">
        <v>0</v>
      </c>
      <c r="H40" s="45">
        <f>G40/G$54</f>
        <v>0</v>
      </c>
      <c r="I40" s="44">
        <v>1</v>
      </c>
      <c r="J40" s="45">
        <f>I40/I$54</f>
        <v>8.0385852090032153E-4</v>
      </c>
      <c r="K40" s="44">
        <v>2</v>
      </c>
      <c r="L40" s="45">
        <f>K40/K$54</f>
        <v>1.5772870662460567E-3</v>
      </c>
      <c r="M40" s="44">
        <v>2</v>
      </c>
      <c r="N40" s="45">
        <f>M40/M$54</f>
        <v>1.5491866769945779E-3</v>
      </c>
      <c r="O40" s="44">
        <v>2</v>
      </c>
      <c r="P40" s="70">
        <f t="shared" si="5"/>
        <v>1.5360983102918587E-3</v>
      </c>
      <c r="Q40" s="44">
        <v>3</v>
      </c>
      <c r="R40" s="70">
        <f t="shared" si="6"/>
        <v>2.2304832713754648E-3</v>
      </c>
      <c r="S40" s="44">
        <v>2</v>
      </c>
      <c r="T40" s="70">
        <f t="shared" si="7"/>
        <v>1.4326647564469914E-3</v>
      </c>
      <c r="U40" s="44">
        <v>1</v>
      </c>
      <c r="V40" s="70">
        <f t="shared" si="8"/>
        <v>7.0077084793272596E-4</v>
      </c>
      <c r="W40" s="44">
        <v>1</v>
      </c>
      <c r="X40" s="70">
        <f t="shared" si="9"/>
        <v>6.9013112491373362E-4</v>
      </c>
      <c r="Y40" s="59">
        <v>0</v>
      </c>
      <c r="Z40" s="70">
        <f t="shared" si="10"/>
        <v>0</v>
      </c>
      <c r="AA40" s="44">
        <v>1</v>
      </c>
      <c r="AB40" s="70">
        <f t="shared" si="11"/>
        <v>6.6357000663570006E-4</v>
      </c>
      <c r="AC40" s="159">
        <v>2</v>
      </c>
      <c r="AD40" s="108">
        <f t="shared" si="20"/>
        <v>1.2626262626262627E-3</v>
      </c>
      <c r="AE40" s="159">
        <v>2</v>
      </c>
      <c r="AF40" s="108">
        <f t="shared" si="21"/>
        <v>1.3054830287206266E-3</v>
      </c>
      <c r="AG40" s="46"/>
      <c r="AH40" s="123">
        <f t="shared" si="22"/>
        <v>1</v>
      </c>
      <c r="AI40" s="60">
        <f t="shared" si="23"/>
        <v>4.2905883941300174E-4</v>
      </c>
    </row>
    <row r="41" spans="1:35" s="5" customFormat="1" ht="15" customHeight="1" x14ac:dyDescent="0.2">
      <c r="A41" s="43" t="s">
        <v>33</v>
      </c>
      <c r="B41" s="44">
        <v>0</v>
      </c>
      <c r="C41" s="70">
        <f t="shared" si="0"/>
        <v>0</v>
      </c>
      <c r="D41" s="44">
        <v>0</v>
      </c>
      <c r="E41" s="70">
        <f t="shared" si="29"/>
        <v>0</v>
      </c>
      <c r="F41" s="46"/>
      <c r="G41" s="44">
        <v>1</v>
      </c>
      <c r="H41" s="45">
        <f>G41/G$54</f>
        <v>8.3056478405315617E-4</v>
      </c>
      <c r="I41" s="44">
        <v>2</v>
      </c>
      <c r="J41" s="45">
        <f>I41/I$54</f>
        <v>1.6077170418006431E-3</v>
      </c>
      <c r="K41" s="44">
        <v>1</v>
      </c>
      <c r="L41" s="45">
        <f>K41/K$54</f>
        <v>7.8864353312302837E-4</v>
      </c>
      <c r="M41" s="44">
        <v>2</v>
      </c>
      <c r="N41" s="45">
        <f>M41/M$54</f>
        <v>1.5491866769945779E-3</v>
      </c>
      <c r="O41" s="44">
        <v>1</v>
      </c>
      <c r="P41" s="70">
        <f t="shared" si="5"/>
        <v>7.6804915514592934E-4</v>
      </c>
      <c r="Q41" s="44">
        <v>0</v>
      </c>
      <c r="R41" s="70">
        <f t="shared" si="6"/>
        <v>0</v>
      </c>
      <c r="S41" s="44">
        <v>0</v>
      </c>
      <c r="T41" s="70">
        <f t="shared" si="7"/>
        <v>0</v>
      </c>
      <c r="U41" s="44">
        <v>0</v>
      </c>
      <c r="V41" s="70">
        <f t="shared" si="8"/>
        <v>0</v>
      </c>
      <c r="W41" s="44">
        <v>0</v>
      </c>
      <c r="X41" s="70">
        <f t="shared" si="9"/>
        <v>0</v>
      </c>
      <c r="Y41" s="59">
        <v>1</v>
      </c>
      <c r="Z41" s="70">
        <f t="shared" si="10"/>
        <v>6.8493150684931507E-4</v>
      </c>
      <c r="AA41" s="44">
        <v>1</v>
      </c>
      <c r="AB41" s="70">
        <f t="shared" si="11"/>
        <v>6.6357000663570006E-4</v>
      </c>
      <c r="AC41" s="159">
        <v>2</v>
      </c>
      <c r="AD41" s="108">
        <f t="shared" si="20"/>
        <v>1.2626262626262627E-3</v>
      </c>
      <c r="AE41" s="159">
        <v>4</v>
      </c>
      <c r="AF41" s="108">
        <f t="shared" si="21"/>
        <v>2.6109660574412533E-3</v>
      </c>
      <c r="AG41" s="46"/>
      <c r="AH41" s="123">
        <f t="shared" si="22"/>
        <v>4</v>
      </c>
      <c r="AI41" s="60">
        <f t="shared" si="23"/>
        <v>2.6109660574412533E-3</v>
      </c>
    </row>
    <row r="42" spans="1:35" s="5" customFormat="1" ht="15" customHeight="1" x14ac:dyDescent="0.2">
      <c r="A42" s="43" t="s">
        <v>34</v>
      </c>
      <c r="B42" s="44">
        <v>0</v>
      </c>
      <c r="C42" s="70">
        <f t="shared" si="0"/>
        <v>0</v>
      </c>
      <c r="D42" s="44">
        <v>0</v>
      </c>
      <c r="E42" s="70">
        <f t="shared" si="29"/>
        <v>0</v>
      </c>
      <c r="F42" s="46"/>
      <c r="G42" s="44">
        <v>2</v>
      </c>
      <c r="H42" s="45">
        <f>G42/G$54</f>
        <v>1.6611295681063123E-3</v>
      </c>
      <c r="I42" s="44">
        <v>1</v>
      </c>
      <c r="J42" s="45">
        <f>I42/I$54</f>
        <v>8.0385852090032153E-4</v>
      </c>
      <c r="K42" s="44">
        <v>2</v>
      </c>
      <c r="L42" s="45">
        <f>K42/K$54</f>
        <v>1.5772870662460567E-3</v>
      </c>
      <c r="M42" s="44">
        <v>0</v>
      </c>
      <c r="N42" s="45">
        <f>M42/M$54</f>
        <v>0</v>
      </c>
      <c r="O42" s="44">
        <v>1</v>
      </c>
      <c r="P42" s="70">
        <f t="shared" si="5"/>
        <v>7.6804915514592934E-4</v>
      </c>
      <c r="Q42" s="44">
        <v>3</v>
      </c>
      <c r="R42" s="70">
        <f t="shared" si="6"/>
        <v>2.2304832713754648E-3</v>
      </c>
      <c r="S42" s="44">
        <v>1</v>
      </c>
      <c r="T42" s="70">
        <f t="shared" si="7"/>
        <v>7.1633237822349568E-4</v>
      </c>
      <c r="U42" s="44">
        <v>0</v>
      </c>
      <c r="V42" s="70">
        <f t="shared" si="8"/>
        <v>0</v>
      </c>
      <c r="W42" s="44">
        <v>3</v>
      </c>
      <c r="X42" s="70">
        <f t="shared" si="9"/>
        <v>2.070393374741201E-3</v>
      </c>
      <c r="Y42" s="59">
        <v>0</v>
      </c>
      <c r="Z42" s="70">
        <f t="shared" si="10"/>
        <v>0</v>
      </c>
      <c r="AA42" s="44">
        <v>1</v>
      </c>
      <c r="AB42" s="70">
        <f t="shared" si="11"/>
        <v>6.6357000663570006E-4</v>
      </c>
      <c r="AC42" s="159">
        <v>3</v>
      </c>
      <c r="AD42" s="108">
        <f t="shared" si="20"/>
        <v>1.893939393939394E-3</v>
      </c>
      <c r="AE42" s="159">
        <v>4</v>
      </c>
      <c r="AF42" s="108">
        <f t="shared" si="21"/>
        <v>2.6109660574412533E-3</v>
      </c>
      <c r="AG42" s="46"/>
      <c r="AH42" s="123">
        <f t="shared" si="22"/>
        <v>4</v>
      </c>
      <c r="AI42" s="60">
        <f t="shared" si="23"/>
        <v>2.6109660574412533E-3</v>
      </c>
    </row>
    <row r="43" spans="1:35" s="5" customFormat="1" ht="12" customHeight="1" x14ac:dyDescent="0.2">
      <c r="A43" s="58" t="s">
        <v>65</v>
      </c>
      <c r="B43" s="59">
        <v>0</v>
      </c>
      <c r="C43" s="69">
        <f t="shared" si="0"/>
        <v>0</v>
      </c>
      <c r="D43" s="59">
        <v>0</v>
      </c>
      <c r="E43" s="69">
        <f t="shared" si="29"/>
        <v>0</v>
      </c>
      <c r="F43" s="46"/>
      <c r="G43" s="44"/>
      <c r="H43" s="45"/>
      <c r="I43" s="44"/>
      <c r="J43" s="45"/>
      <c r="K43" s="44"/>
      <c r="L43" s="45"/>
      <c r="M43" s="44"/>
      <c r="N43" s="45"/>
      <c r="O43" s="44">
        <v>0</v>
      </c>
      <c r="P43" s="70">
        <f t="shared" si="5"/>
        <v>0</v>
      </c>
      <c r="Q43" s="44">
        <v>0</v>
      </c>
      <c r="R43" s="70">
        <f t="shared" si="6"/>
        <v>0</v>
      </c>
      <c r="S43" s="44">
        <v>0</v>
      </c>
      <c r="T43" s="70">
        <f t="shared" si="7"/>
        <v>0</v>
      </c>
      <c r="U43" s="44">
        <v>1</v>
      </c>
      <c r="V43" s="70">
        <f t="shared" si="8"/>
        <v>7.0077084793272596E-4</v>
      </c>
      <c r="W43" s="44">
        <v>0</v>
      </c>
      <c r="X43" s="70">
        <f t="shared" si="9"/>
        <v>0</v>
      </c>
      <c r="Y43" s="59">
        <v>0</v>
      </c>
      <c r="Z43" s="70">
        <f t="shared" si="10"/>
        <v>0</v>
      </c>
      <c r="AA43" s="44">
        <v>0</v>
      </c>
      <c r="AB43" s="70">
        <f t="shared" si="11"/>
        <v>0</v>
      </c>
      <c r="AC43" s="159">
        <v>0</v>
      </c>
      <c r="AD43" s="108">
        <f t="shared" si="20"/>
        <v>0</v>
      </c>
      <c r="AE43" s="159">
        <v>0</v>
      </c>
      <c r="AF43" s="108">
        <f t="shared" ref="AF43:AF53" si="30">AE43/AE$54</f>
        <v>0</v>
      </c>
      <c r="AG43" s="46"/>
      <c r="AH43" s="123">
        <f t="shared" si="22"/>
        <v>0</v>
      </c>
      <c r="AI43" s="60">
        <f t="shared" si="23"/>
        <v>0</v>
      </c>
    </row>
    <row r="44" spans="1:35" s="5" customFormat="1" ht="16.5" customHeight="1" x14ac:dyDescent="0.2">
      <c r="A44" s="43" t="s">
        <v>19</v>
      </c>
      <c r="B44" s="44">
        <v>0</v>
      </c>
      <c r="C44" s="70">
        <f t="shared" si="0"/>
        <v>0</v>
      </c>
      <c r="D44" s="44">
        <v>0</v>
      </c>
      <c r="E44" s="70">
        <f t="shared" si="29"/>
        <v>0</v>
      </c>
      <c r="F44" s="46"/>
      <c r="G44" s="44">
        <v>0</v>
      </c>
      <c r="H44" s="45">
        <f t="shared" ref="H44:H53" si="31">G44/G$54</f>
        <v>0</v>
      </c>
      <c r="I44" s="44">
        <v>1</v>
      </c>
      <c r="J44" s="45">
        <f t="shared" ref="J44:J52" si="32">I44/I$54</f>
        <v>8.0385852090032153E-4</v>
      </c>
      <c r="K44" s="44">
        <v>1</v>
      </c>
      <c r="L44" s="45">
        <f t="shared" ref="L44:L53" si="33">K44/K$54</f>
        <v>7.8864353312302837E-4</v>
      </c>
      <c r="M44" s="44">
        <v>1</v>
      </c>
      <c r="N44" s="45">
        <f t="shared" ref="N44:N53" si="34">M44/M$54</f>
        <v>7.7459333849728897E-4</v>
      </c>
      <c r="O44" s="44">
        <v>1</v>
      </c>
      <c r="P44" s="70">
        <f t="shared" si="5"/>
        <v>7.6804915514592934E-4</v>
      </c>
      <c r="Q44" s="44">
        <v>0</v>
      </c>
      <c r="R44" s="70">
        <f t="shared" si="6"/>
        <v>0</v>
      </c>
      <c r="S44" s="44">
        <v>0</v>
      </c>
      <c r="T44" s="70">
        <f t="shared" si="7"/>
        <v>0</v>
      </c>
      <c r="U44" s="44">
        <v>0</v>
      </c>
      <c r="V44" s="70">
        <f t="shared" si="8"/>
        <v>0</v>
      </c>
      <c r="W44" s="44">
        <v>0</v>
      </c>
      <c r="X44" s="70">
        <f t="shared" si="9"/>
        <v>0</v>
      </c>
      <c r="Y44" s="59">
        <v>0</v>
      </c>
      <c r="Z44" s="70">
        <f t="shared" si="10"/>
        <v>0</v>
      </c>
      <c r="AA44" s="44">
        <v>0</v>
      </c>
      <c r="AB44" s="70">
        <f t="shared" si="11"/>
        <v>0</v>
      </c>
      <c r="AC44" s="159">
        <v>0</v>
      </c>
      <c r="AD44" s="108">
        <f t="shared" si="20"/>
        <v>0</v>
      </c>
      <c r="AE44" s="159">
        <v>0</v>
      </c>
      <c r="AF44" s="108">
        <f t="shared" si="30"/>
        <v>0</v>
      </c>
      <c r="AG44" s="46"/>
      <c r="AH44" s="123">
        <f t="shared" si="22"/>
        <v>0</v>
      </c>
      <c r="AI44" s="60">
        <f t="shared" si="23"/>
        <v>0</v>
      </c>
    </row>
    <row r="45" spans="1:35" s="5" customFormat="1" ht="12" customHeight="1" x14ac:dyDescent="0.2">
      <c r="A45" s="43" t="s">
        <v>39</v>
      </c>
      <c r="B45" s="44">
        <v>2</v>
      </c>
      <c r="C45" s="70">
        <f t="shared" si="0"/>
        <v>1.7528483786152498E-3</v>
      </c>
      <c r="D45" s="44">
        <v>1</v>
      </c>
      <c r="E45" s="70">
        <f t="shared" si="29"/>
        <v>8.8888888888888893E-4</v>
      </c>
      <c r="F45" s="46"/>
      <c r="G45" s="44">
        <v>0</v>
      </c>
      <c r="H45" s="45">
        <f t="shared" si="31"/>
        <v>0</v>
      </c>
      <c r="I45" s="44">
        <v>0</v>
      </c>
      <c r="J45" s="45">
        <f t="shared" si="32"/>
        <v>0</v>
      </c>
      <c r="K45" s="44">
        <v>0</v>
      </c>
      <c r="L45" s="45">
        <f t="shared" si="33"/>
        <v>0</v>
      </c>
      <c r="M45" s="44">
        <v>0</v>
      </c>
      <c r="N45" s="45">
        <f t="shared" si="34"/>
        <v>0</v>
      </c>
      <c r="O45" s="44">
        <v>0</v>
      </c>
      <c r="P45" s="70">
        <f t="shared" si="5"/>
        <v>0</v>
      </c>
      <c r="Q45" s="44">
        <v>1</v>
      </c>
      <c r="R45" s="70">
        <f t="shared" si="6"/>
        <v>7.4349442379182155E-4</v>
      </c>
      <c r="S45" s="44">
        <v>1</v>
      </c>
      <c r="T45" s="70">
        <f t="shared" si="7"/>
        <v>7.1633237822349568E-4</v>
      </c>
      <c r="U45" s="44">
        <v>1</v>
      </c>
      <c r="V45" s="70">
        <f t="shared" si="8"/>
        <v>7.0077084793272596E-4</v>
      </c>
      <c r="W45" s="44">
        <v>2</v>
      </c>
      <c r="X45" s="70">
        <f t="shared" si="9"/>
        <v>1.3802622498274672E-3</v>
      </c>
      <c r="Y45" s="59">
        <v>0</v>
      </c>
      <c r="Z45" s="70">
        <f t="shared" si="10"/>
        <v>0</v>
      </c>
      <c r="AA45" s="44">
        <v>0</v>
      </c>
      <c r="AB45" s="70">
        <f t="shared" si="11"/>
        <v>0</v>
      </c>
      <c r="AC45" s="159">
        <v>2</v>
      </c>
      <c r="AD45" s="108">
        <f t="shared" si="20"/>
        <v>1.2626262626262627E-3</v>
      </c>
      <c r="AE45" s="159">
        <v>3</v>
      </c>
      <c r="AF45" s="108">
        <f t="shared" si="30"/>
        <v>1.9582245430809398E-3</v>
      </c>
      <c r="AG45" s="46"/>
      <c r="AH45" s="123">
        <f t="shared" si="22"/>
        <v>1</v>
      </c>
      <c r="AI45" s="60">
        <f t="shared" si="23"/>
        <v>2.0537616446568993E-4</v>
      </c>
    </row>
    <row r="46" spans="1:35" s="5" customFormat="1" ht="16.5" customHeight="1" x14ac:dyDescent="0.2">
      <c r="A46" s="43" t="s">
        <v>47</v>
      </c>
      <c r="B46" s="44">
        <v>0</v>
      </c>
      <c r="C46" s="70">
        <f t="shared" si="0"/>
        <v>0</v>
      </c>
      <c r="D46" s="44">
        <v>0</v>
      </c>
      <c r="E46" s="70">
        <f t="shared" si="29"/>
        <v>0</v>
      </c>
      <c r="F46" s="46"/>
      <c r="G46" s="44">
        <v>1</v>
      </c>
      <c r="H46" s="45">
        <f t="shared" si="31"/>
        <v>8.3056478405315617E-4</v>
      </c>
      <c r="I46" s="44">
        <v>0</v>
      </c>
      <c r="J46" s="45">
        <f t="shared" si="32"/>
        <v>0</v>
      </c>
      <c r="K46" s="44">
        <v>1</v>
      </c>
      <c r="L46" s="45">
        <f t="shared" si="33"/>
        <v>7.8864353312302837E-4</v>
      </c>
      <c r="M46" s="44">
        <v>1</v>
      </c>
      <c r="N46" s="45">
        <f t="shared" si="34"/>
        <v>7.7459333849728897E-4</v>
      </c>
      <c r="O46" s="44">
        <v>1</v>
      </c>
      <c r="P46" s="70">
        <f t="shared" si="5"/>
        <v>7.6804915514592934E-4</v>
      </c>
      <c r="Q46" s="44">
        <v>2</v>
      </c>
      <c r="R46" s="70">
        <f t="shared" si="6"/>
        <v>1.4869888475836431E-3</v>
      </c>
      <c r="S46" s="44">
        <v>0</v>
      </c>
      <c r="T46" s="70">
        <f t="shared" si="7"/>
        <v>0</v>
      </c>
      <c r="U46" s="44">
        <v>0</v>
      </c>
      <c r="V46" s="70">
        <f t="shared" si="8"/>
        <v>0</v>
      </c>
      <c r="W46" s="44">
        <v>0</v>
      </c>
      <c r="X46" s="70">
        <f t="shared" si="9"/>
        <v>0</v>
      </c>
      <c r="Y46" s="59">
        <v>0</v>
      </c>
      <c r="Z46" s="70">
        <f t="shared" si="10"/>
        <v>0</v>
      </c>
      <c r="AA46" s="44">
        <v>0</v>
      </c>
      <c r="AB46" s="70">
        <f t="shared" si="11"/>
        <v>0</v>
      </c>
      <c r="AC46" s="159">
        <v>1</v>
      </c>
      <c r="AD46" s="108">
        <f t="shared" si="20"/>
        <v>6.3131313131313137E-4</v>
      </c>
      <c r="AE46" s="159">
        <v>1</v>
      </c>
      <c r="AF46" s="108">
        <f t="shared" si="30"/>
        <v>6.5274151436031332E-4</v>
      </c>
      <c r="AG46" s="46"/>
      <c r="AH46" s="123">
        <f t="shared" si="22"/>
        <v>1</v>
      </c>
      <c r="AI46" s="60">
        <f t="shared" si="23"/>
        <v>6.5274151436031332E-4</v>
      </c>
    </row>
    <row r="47" spans="1:35" s="5" customFormat="1" ht="15" customHeight="1" x14ac:dyDescent="0.2">
      <c r="A47" s="43" t="s">
        <v>41</v>
      </c>
      <c r="B47" s="44">
        <v>2</v>
      </c>
      <c r="C47" s="70">
        <f t="shared" si="0"/>
        <v>1.7528483786152498E-3</v>
      </c>
      <c r="D47" s="44">
        <v>0</v>
      </c>
      <c r="E47" s="70">
        <f t="shared" si="29"/>
        <v>0</v>
      </c>
      <c r="F47" s="46"/>
      <c r="G47" s="44">
        <v>1</v>
      </c>
      <c r="H47" s="45">
        <f t="shared" si="31"/>
        <v>8.3056478405315617E-4</v>
      </c>
      <c r="I47" s="44">
        <v>0</v>
      </c>
      <c r="J47" s="45">
        <f t="shared" si="32"/>
        <v>0</v>
      </c>
      <c r="K47" s="44">
        <v>1</v>
      </c>
      <c r="L47" s="45">
        <f t="shared" si="33"/>
        <v>7.8864353312302837E-4</v>
      </c>
      <c r="M47" s="44">
        <v>0</v>
      </c>
      <c r="N47" s="45">
        <f t="shared" si="34"/>
        <v>0</v>
      </c>
      <c r="O47" s="44">
        <v>0</v>
      </c>
      <c r="P47" s="70">
        <f t="shared" si="5"/>
        <v>0</v>
      </c>
      <c r="Q47" s="44">
        <v>0</v>
      </c>
      <c r="R47" s="70">
        <f t="shared" si="6"/>
        <v>0</v>
      </c>
      <c r="S47" s="44">
        <v>0</v>
      </c>
      <c r="T47" s="70">
        <f t="shared" si="7"/>
        <v>0</v>
      </c>
      <c r="U47" s="44">
        <v>0</v>
      </c>
      <c r="V47" s="70">
        <f t="shared" si="8"/>
        <v>0</v>
      </c>
      <c r="W47" s="44">
        <v>0</v>
      </c>
      <c r="X47" s="70">
        <f t="shared" si="9"/>
        <v>0</v>
      </c>
      <c r="Y47" s="59">
        <v>0</v>
      </c>
      <c r="Z47" s="70">
        <f t="shared" si="10"/>
        <v>0</v>
      </c>
      <c r="AA47" s="44">
        <v>0</v>
      </c>
      <c r="AB47" s="70">
        <f t="shared" si="11"/>
        <v>0</v>
      </c>
      <c r="AC47" s="159">
        <v>0</v>
      </c>
      <c r="AD47" s="108">
        <f t="shared" si="20"/>
        <v>0</v>
      </c>
      <c r="AE47" s="159">
        <v>0</v>
      </c>
      <c r="AF47" s="108">
        <f t="shared" si="30"/>
        <v>0</v>
      </c>
      <c r="AG47" s="46"/>
      <c r="AH47" s="123">
        <f t="shared" si="22"/>
        <v>-2</v>
      </c>
      <c r="AI47" s="60">
        <f t="shared" si="23"/>
        <v>-1.7528483786152498E-3</v>
      </c>
    </row>
    <row r="48" spans="1:35" s="5" customFormat="1" ht="12" customHeight="1" x14ac:dyDescent="0.2">
      <c r="A48" s="43" t="s">
        <v>24</v>
      </c>
      <c r="B48" s="44">
        <v>0</v>
      </c>
      <c r="C48" s="70">
        <f t="shared" si="0"/>
        <v>0</v>
      </c>
      <c r="D48" s="44">
        <v>0</v>
      </c>
      <c r="E48" s="70">
        <f t="shared" si="29"/>
        <v>0</v>
      </c>
      <c r="F48" s="46"/>
      <c r="G48" s="44">
        <v>1</v>
      </c>
      <c r="H48" s="45">
        <f t="shared" si="31"/>
        <v>8.3056478405315617E-4</v>
      </c>
      <c r="I48" s="44">
        <v>2</v>
      </c>
      <c r="J48" s="45">
        <f t="shared" si="32"/>
        <v>1.6077170418006431E-3</v>
      </c>
      <c r="K48" s="44">
        <v>2</v>
      </c>
      <c r="L48" s="45">
        <f t="shared" si="33"/>
        <v>1.5772870662460567E-3</v>
      </c>
      <c r="M48" s="44">
        <v>3</v>
      </c>
      <c r="N48" s="45">
        <f t="shared" si="34"/>
        <v>2.3237800154918666E-3</v>
      </c>
      <c r="O48" s="44">
        <v>1</v>
      </c>
      <c r="P48" s="70">
        <f t="shared" si="5"/>
        <v>7.6804915514592934E-4</v>
      </c>
      <c r="Q48" s="44">
        <v>1</v>
      </c>
      <c r="R48" s="70">
        <f t="shared" si="6"/>
        <v>7.4349442379182155E-4</v>
      </c>
      <c r="S48" s="44">
        <v>1</v>
      </c>
      <c r="T48" s="70">
        <f t="shared" si="7"/>
        <v>7.1633237822349568E-4</v>
      </c>
      <c r="U48" s="44">
        <v>1</v>
      </c>
      <c r="V48" s="70">
        <f t="shared" si="8"/>
        <v>7.0077084793272596E-4</v>
      </c>
      <c r="W48" s="44">
        <v>0</v>
      </c>
      <c r="X48" s="70">
        <f t="shared" si="9"/>
        <v>0</v>
      </c>
      <c r="Y48" s="59">
        <v>0</v>
      </c>
      <c r="Z48" s="70">
        <f t="shared" si="10"/>
        <v>0</v>
      </c>
      <c r="AA48" s="44">
        <v>1</v>
      </c>
      <c r="AB48" s="70">
        <f t="shared" si="11"/>
        <v>6.6357000663570006E-4</v>
      </c>
      <c r="AC48" s="159">
        <v>0</v>
      </c>
      <c r="AD48" s="108">
        <f t="shared" si="20"/>
        <v>0</v>
      </c>
      <c r="AE48" s="159">
        <v>1</v>
      </c>
      <c r="AF48" s="108">
        <f t="shared" si="30"/>
        <v>6.5274151436031332E-4</v>
      </c>
      <c r="AG48" s="46"/>
      <c r="AH48" s="123">
        <f t="shared" si="22"/>
        <v>1</v>
      </c>
      <c r="AI48" s="60">
        <f t="shared" si="23"/>
        <v>6.5274151436031332E-4</v>
      </c>
    </row>
    <row r="49" spans="1:50" s="5" customFormat="1" ht="15.75" customHeight="1" x14ac:dyDescent="0.2">
      <c r="A49" s="43" t="s">
        <v>55</v>
      </c>
      <c r="B49" s="44">
        <v>0</v>
      </c>
      <c r="C49" s="70">
        <f t="shared" si="0"/>
        <v>0</v>
      </c>
      <c r="D49" s="44">
        <v>0</v>
      </c>
      <c r="E49" s="70">
        <f t="shared" si="29"/>
        <v>0</v>
      </c>
      <c r="F49" s="46"/>
      <c r="G49" s="44">
        <v>0</v>
      </c>
      <c r="H49" s="45">
        <f t="shared" si="31"/>
        <v>0</v>
      </c>
      <c r="I49" s="44">
        <v>0</v>
      </c>
      <c r="J49" s="45">
        <f t="shared" si="32"/>
        <v>0</v>
      </c>
      <c r="K49" s="44">
        <v>0</v>
      </c>
      <c r="L49" s="45">
        <f t="shared" si="33"/>
        <v>0</v>
      </c>
      <c r="M49" s="44">
        <v>1</v>
      </c>
      <c r="N49" s="45">
        <f t="shared" si="34"/>
        <v>7.7459333849728897E-4</v>
      </c>
      <c r="O49" s="44">
        <v>1</v>
      </c>
      <c r="P49" s="70">
        <f t="shared" si="5"/>
        <v>7.6804915514592934E-4</v>
      </c>
      <c r="Q49" s="44">
        <v>1</v>
      </c>
      <c r="R49" s="70">
        <f t="shared" si="6"/>
        <v>7.4349442379182155E-4</v>
      </c>
      <c r="S49" s="44">
        <v>1</v>
      </c>
      <c r="T49" s="70">
        <f t="shared" si="7"/>
        <v>7.1633237822349568E-4</v>
      </c>
      <c r="U49" s="44">
        <v>0</v>
      </c>
      <c r="V49" s="70">
        <f t="shared" si="8"/>
        <v>0</v>
      </c>
      <c r="W49" s="44">
        <v>0</v>
      </c>
      <c r="X49" s="70">
        <f t="shared" si="9"/>
        <v>0</v>
      </c>
      <c r="Y49" s="59">
        <v>0</v>
      </c>
      <c r="Z49" s="70">
        <f t="shared" si="10"/>
        <v>0</v>
      </c>
      <c r="AA49" s="44">
        <v>0</v>
      </c>
      <c r="AB49" s="70">
        <f t="shared" si="11"/>
        <v>0</v>
      </c>
      <c r="AC49" s="159">
        <v>0</v>
      </c>
      <c r="AD49" s="108">
        <f t="shared" si="20"/>
        <v>0</v>
      </c>
      <c r="AE49" s="159">
        <v>0</v>
      </c>
      <c r="AF49" s="108">
        <f t="shared" si="30"/>
        <v>0</v>
      </c>
      <c r="AG49" s="46"/>
      <c r="AH49" s="123">
        <f t="shared" si="22"/>
        <v>0</v>
      </c>
      <c r="AI49" s="60">
        <f t="shared" si="23"/>
        <v>0</v>
      </c>
    </row>
    <row r="50" spans="1:50" s="5" customFormat="1" ht="15" customHeight="1" x14ac:dyDescent="0.2">
      <c r="A50" s="43" t="s">
        <v>26</v>
      </c>
      <c r="B50" s="44">
        <v>0</v>
      </c>
      <c r="C50" s="70">
        <f t="shared" si="0"/>
        <v>0</v>
      </c>
      <c r="D50" s="44">
        <v>0</v>
      </c>
      <c r="E50" s="70">
        <f t="shared" si="29"/>
        <v>0</v>
      </c>
      <c r="F50" s="46"/>
      <c r="G50" s="44">
        <v>1</v>
      </c>
      <c r="H50" s="45">
        <f t="shared" si="31"/>
        <v>8.3056478405315617E-4</v>
      </c>
      <c r="I50" s="44">
        <v>1</v>
      </c>
      <c r="J50" s="45">
        <f t="shared" si="32"/>
        <v>8.0385852090032153E-4</v>
      </c>
      <c r="K50" s="44">
        <v>0</v>
      </c>
      <c r="L50" s="45">
        <f t="shared" si="33"/>
        <v>0</v>
      </c>
      <c r="M50" s="44">
        <v>1</v>
      </c>
      <c r="N50" s="45">
        <f t="shared" si="34"/>
        <v>7.7459333849728897E-4</v>
      </c>
      <c r="O50" s="44">
        <v>1</v>
      </c>
      <c r="P50" s="70">
        <f t="shared" si="5"/>
        <v>7.6804915514592934E-4</v>
      </c>
      <c r="Q50" s="44">
        <v>1</v>
      </c>
      <c r="R50" s="70">
        <f t="shared" si="6"/>
        <v>7.4349442379182155E-4</v>
      </c>
      <c r="S50" s="44">
        <v>1</v>
      </c>
      <c r="T50" s="70">
        <f t="shared" si="7"/>
        <v>7.1633237822349568E-4</v>
      </c>
      <c r="U50" s="44">
        <v>1</v>
      </c>
      <c r="V50" s="70">
        <f t="shared" si="8"/>
        <v>7.0077084793272596E-4</v>
      </c>
      <c r="W50" s="44">
        <v>1</v>
      </c>
      <c r="X50" s="70">
        <f t="shared" si="9"/>
        <v>6.9013112491373362E-4</v>
      </c>
      <c r="Y50" s="59">
        <v>0</v>
      </c>
      <c r="Z50" s="70">
        <f t="shared" si="10"/>
        <v>0</v>
      </c>
      <c r="AA50" s="44">
        <v>0</v>
      </c>
      <c r="AB50" s="70">
        <f t="shared" si="11"/>
        <v>0</v>
      </c>
      <c r="AC50" s="159">
        <v>0</v>
      </c>
      <c r="AD50" s="108">
        <f t="shared" si="20"/>
        <v>0</v>
      </c>
      <c r="AE50" s="159">
        <v>0</v>
      </c>
      <c r="AF50" s="108">
        <f t="shared" si="30"/>
        <v>0</v>
      </c>
      <c r="AG50" s="46"/>
      <c r="AH50" s="123">
        <f t="shared" si="22"/>
        <v>0</v>
      </c>
      <c r="AI50" s="60">
        <f t="shared" si="23"/>
        <v>0</v>
      </c>
    </row>
    <row r="51" spans="1:50" s="5" customFormat="1" ht="12" customHeight="1" x14ac:dyDescent="0.2">
      <c r="A51" s="43" t="s">
        <v>56</v>
      </c>
      <c r="B51" s="44">
        <v>0</v>
      </c>
      <c r="C51" s="70">
        <f t="shared" si="0"/>
        <v>0</v>
      </c>
      <c r="D51" s="44">
        <v>0</v>
      </c>
      <c r="E51" s="70">
        <f t="shared" si="29"/>
        <v>0</v>
      </c>
      <c r="F51" s="46"/>
      <c r="G51" s="44">
        <v>0</v>
      </c>
      <c r="H51" s="45">
        <f t="shared" si="31"/>
        <v>0</v>
      </c>
      <c r="I51" s="44">
        <v>0</v>
      </c>
      <c r="J51" s="45">
        <f t="shared" si="32"/>
        <v>0</v>
      </c>
      <c r="K51" s="44">
        <v>0</v>
      </c>
      <c r="L51" s="45">
        <f t="shared" si="33"/>
        <v>0</v>
      </c>
      <c r="M51" s="44">
        <v>1</v>
      </c>
      <c r="N51" s="45">
        <f t="shared" si="34"/>
        <v>7.7459333849728897E-4</v>
      </c>
      <c r="O51" s="44">
        <v>0</v>
      </c>
      <c r="P51" s="70">
        <f t="shared" si="5"/>
        <v>0</v>
      </c>
      <c r="Q51" s="44">
        <v>0</v>
      </c>
      <c r="R51" s="70">
        <f t="shared" si="6"/>
        <v>0</v>
      </c>
      <c r="S51" s="44">
        <v>0</v>
      </c>
      <c r="T51" s="70">
        <f t="shared" si="7"/>
        <v>0</v>
      </c>
      <c r="U51" s="44">
        <v>0</v>
      </c>
      <c r="V51" s="70">
        <f t="shared" si="8"/>
        <v>0</v>
      </c>
      <c r="W51" s="44">
        <v>0</v>
      </c>
      <c r="X51" s="70">
        <f t="shared" si="9"/>
        <v>0</v>
      </c>
      <c r="Y51" s="59">
        <v>0</v>
      </c>
      <c r="Z51" s="70">
        <f t="shared" si="10"/>
        <v>0</v>
      </c>
      <c r="AA51" s="44">
        <v>0</v>
      </c>
      <c r="AB51" s="70">
        <f t="shared" si="11"/>
        <v>0</v>
      </c>
      <c r="AC51" s="159">
        <v>0</v>
      </c>
      <c r="AD51" s="108">
        <f t="shared" si="20"/>
        <v>0</v>
      </c>
      <c r="AE51" s="159">
        <v>0</v>
      </c>
      <c r="AF51" s="108">
        <f t="shared" si="30"/>
        <v>0</v>
      </c>
      <c r="AG51" s="46"/>
      <c r="AH51" s="123">
        <f t="shared" si="22"/>
        <v>0</v>
      </c>
      <c r="AI51" s="60">
        <f t="shared" si="23"/>
        <v>0</v>
      </c>
    </row>
    <row r="52" spans="1:50" s="5" customFormat="1" ht="15.75" customHeight="1" thickBot="1" x14ac:dyDescent="0.25">
      <c r="A52" s="26" t="s">
        <v>48</v>
      </c>
      <c r="B52" s="31">
        <v>0</v>
      </c>
      <c r="C52" s="71">
        <f t="shared" si="0"/>
        <v>0</v>
      </c>
      <c r="D52" s="31">
        <v>0</v>
      </c>
      <c r="E52" s="71">
        <f t="shared" si="29"/>
        <v>0</v>
      </c>
      <c r="F52" s="33"/>
      <c r="G52" s="31">
        <v>0</v>
      </c>
      <c r="H52" s="32">
        <f t="shared" si="31"/>
        <v>0</v>
      </c>
      <c r="I52" s="31">
        <v>0</v>
      </c>
      <c r="J52" s="32">
        <f t="shared" si="32"/>
        <v>0</v>
      </c>
      <c r="K52" s="31">
        <v>1</v>
      </c>
      <c r="L52" s="32">
        <f t="shared" si="33"/>
        <v>7.8864353312302837E-4</v>
      </c>
      <c r="M52" s="31">
        <v>3</v>
      </c>
      <c r="N52" s="32">
        <f t="shared" si="34"/>
        <v>2.3237800154918666E-3</v>
      </c>
      <c r="O52" s="31">
        <v>1</v>
      </c>
      <c r="P52" s="71">
        <f t="shared" si="5"/>
        <v>7.6804915514592934E-4</v>
      </c>
      <c r="Q52" s="31">
        <v>2</v>
      </c>
      <c r="R52" s="71">
        <f t="shared" si="6"/>
        <v>1.4869888475836431E-3</v>
      </c>
      <c r="S52" s="31">
        <v>1</v>
      </c>
      <c r="T52" s="71">
        <f t="shared" si="7"/>
        <v>7.1633237822349568E-4</v>
      </c>
      <c r="U52" s="55">
        <v>0</v>
      </c>
      <c r="V52" s="72">
        <f t="shared" si="8"/>
        <v>0</v>
      </c>
      <c r="W52" s="40">
        <v>0</v>
      </c>
      <c r="X52" s="77">
        <f t="shared" si="9"/>
        <v>0</v>
      </c>
      <c r="Y52" s="78">
        <v>0</v>
      </c>
      <c r="Z52" s="77">
        <f t="shared" si="10"/>
        <v>0</v>
      </c>
      <c r="AA52" s="40">
        <v>0</v>
      </c>
      <c r="AB52" s="77">
        <f t="shared" si="11"/>
        <v>0</v>
      </c>
      <c r="AC52" s="160">
        <v>0</v>
      </c>
      <c r="AD52" s="90">
        <f t="shared" si="20"/>
        <v>0</v>
      </c>
      <c r="AE52" s="160">
        <v>0</v>
      </c>
      <c r="AF52" s="90">
        <f t="shared" si="30"/>
        <v>0</v>
      </c>
      <c r="AG52" s="33"/>
      <c r="AH52" s="123">
        <f t="shared" si="22"/>
        <v>0</v>
      </c>
      <c r="AI52" s="60">
        <f t="shared" si="23"/>
        <v>0</v>
      </c>
    </row>
    <row r="53" spans="1:50" s="5" customFormat="1" ht="27" thickTop="1" thickBot="1" x14ac:dyDescent="0.25">
      <c r="A53" s="39" t="s">
        <v>11</v>
      </c>
      <c r="B53" s="40">
        <v>13</v>
      </c>
      <c r="C53" s="72">
        <f t="shared" si="0"/>
        <v>1.1393514460999123E-2</v>
      </c>
      <c r="D53" s="40">
        <v>36</v>
      </c>
      <c r="E53" s="72">
        <f t="shared" si="29"/>
        <v>3.2000000000000001E-2</v>
      </c>
      <c r="F53" s="42"/>
      <c r="G53" s="40">
        <v>48</v>
      </c>
      <c r="H53" s="41">
        <f t="shared" si="31"/>
        <v>3.9867109634551492E-2</v>
      </c>
      <c r="I53" s="40">
        <v>61</v>
      </c>
      <c r="J53" s="41">
        <v>4.9035369774919617E-2</v>
      </c>
      <c r="K53" s="40">
        <v>70</v>
      </c>
      <c r="L53" s="41">
        <f t="shared" si="33"/>
        <v>5.5205047318611984E-2</v>
      </c>
      <c r="M53" s="40">
        <v>65</v>
      </c>
      <c r="N53" s="41">
        <f t="shared" si="34"/>
        <v>5.0348567002323777E-2</v>
      </c>
      <c r="O53" s="40">
        <v>59</v>
      </c>
      <c r="P53" s="72">
        <f t="shared" si="5"/>
        <v>4.5314900153609831E-2</v>
      </c>
      <c r="Q53" s="82">
        <v>79</v>
      </c>
      <c r="R53" s="79">
        <f t="shared" si="6"/>
        <v>5.8736059479553904E-2</v>
      </c>
      <c r="S53" s="80">
        <v>69</v>
      </c>
      <c r="T53" s="79">
        <f t="shared" si="7"/>
        <v>4.9426934097421202E-2</v>
      </c>
      <c r="U53" s="80">
        <v>79</v>
      </c>
      <c r="V53" s="79">
        <f t="shared" si="8"/>
        <v>5.5360896986685351E-2</v>
      </c>
      <c r="W53" s="80">
        <v>79</v>
      </c>
      <c r="X53" s="79">
        <f t="shared" si="9"/>
        <v>5.4520358868184952E-2</v>
      </c>
      <c r="Y53" s="80">
        <v>95</v>
      </c>
      <c r="Z53" s="79">
        <f t="shared" si="10"/>
        <v>6.5068493150684928E-2</v>
      </c>
      <c r="AA53" s="80">
        <v>99</v>
      </c>
      <c r="AB53" s="79">
        <f t="shared" si="11"/>
        <v>6.569343065693431E-2</v>
      </c>
      <c r="AC53" s="161">
        <v>96</v>
      </c>
      <c r="AD53" s="122">
        <f t="shared" si="20"/>
        <v>6.0606060606060608E-2</v>
      </c>
      <c r="AE53" s="161">
        <v>109</v>
      </c>
      <c r="AF53" s="122">
        <f t="shared" si="30"/>
        <v>7.1148825065274146E-2</v>
      </c>
      <c r="AG53" s="42"/>
      <c r="AH53" s="128">
        <f>AE53-B53</f>
        <v>96</v>
      </c>
      <c r="AI53" s="60">
        <f t="shared" si="23"/>
        <v>5.9755310604275025E-2</v>
      </c>
    </row>
    <row r="54" spans="1:50" ht="14.25" thickTop="1" thickBot="1" x14ac:dyDescent="0.25">
      <c r="A54" s="27" t="s">
        <v>12</v>
      </c>
      <c r="B54" s="8">
        <f>SUM(B7:B53)</f>
        <v>1141</v>
      </c>
      <c r="C54" s="9">
        <f>SUM(C7:C53)</f>
        <v>0.99999999999999989</v>
      </c>
      <c r="D54" s="8">
        <f>SUM(D7:D53)</f>
        <v>1125</v>
      </c>
      <c r="E54" s="9">
        <f>SUM(E7:E53)</f>
        <v>1.0000000000000002</v>
      </c>
      <c r="F54" s="15"/>
      <c r="G54" s="8">
        <f>SUM(G7:G53)</f>
        <v>1204</v>
      </c>
      <c r="H54" s="9">
        <f>SUM(H7:H53)</f>
        <v>1.0000000000000002</v>
      </c>
      <c r="I54" s="8">
        <v>1244</v>
      </c>
      <c r="J54" s="9">
        <v>1</v>
      </c>
      <c r="K54" s="8">
        <f t="shared" ref="K54:Y54" si="35">SUM(K7:K53)</f>
        <v>1268</v>
      </c>
      <c r="L54" s="9">
        <f t="shared" si="35"/>
        <v>0.99999999999999967</v>
      </c>
      <c r="M54" s="8">
        <f t="shared" si="35"/>
        <v>1291</v>
      </c>
      <c r="N54" s="9">
        <f t="shared" si="35"/>
        <v>0.99999999999999978</v>
      </c>
      <c r="O54" s="8">
        <f t="shared" si="35"/>
        <v>1302</v>
      </c>
      <c r="P54" s="9">
        <f t="shared" si="35"/>
        <v>1.0000000000000004</v>
      </c>
      <c r="Q54" s="8">
        <f t="shared" si="35"/>
        <v>1345</v>
      </c>
      <c r="R54" s="9">
        <f t="shared" si="35"/>
        <v>1.0000000000000002</v>
      </c>
      <c r="S54" s="8">
        <f t="shared" si="35"/>
        <v>1396</v>
      </c>
      <c r="T54" s="9">
        <f t="shared" si="35"/>
        <v>1.0000000000000009</v>
      </c>
      <c r="U54" s="8">
        <f t="shared" si="35"/>
        <v>1427</v>
      </c>
      <c r="V54" s="9">
        <f t="shared" si="35"/>
        <v>1.0000000000000004</v>
      </c>
      <c r="W54" s="8">
        <f t="shared" si="35"/>
        <v>1449</v>
      </c>
      <c r="X54" s="9">
        <f t="shared" si="35"/>
        <v>1.0000000000000004</v>
      </c>
      <c r="Y54" s="8">
        <f t="shared" si="35"/>
        <v>1460</v>
      </c>
      <c r="Z54" s="9">
        <f>SUM(Z7:Z53)</f>
        <v>1.0000000000000004</v>
      </c>
      <c r="AA54" s="8">
        <f>SUM(AA7:AA53)</f>
        <v>1507</v>
      </c>
      <c r="AB54" s="9">
        <f>SUM(AB7:AB53)</f>
        <v>1.0000000000000009</v>
      </c>
      <c r="AC54" s="124">
        <f>SUM(AC7:AC53)</f>
        <v>1584</v>
      </c>
      <c r="AD54" s="86">
        <f t="shared" si="20"/>
        <v>1</v>
      </c>
      <c r="AE54" s="124">
        <f>SUM(AE7:AE53)</f>
        <v>1532</v>
      </c>
      <c r="AF54" s="86">
        <f>AE54/AE54</f>
        <v>1</v>
      </c>
      <c r="AG54" s="15"/>
      <c r="AH54" s="123"/>
      <c r="AI54" s="60"/>
    </row>
    <row r="55" spans="1:50" ht="6.75" customHeight="1" thickBot="1" x14ac:dyDescent="0.25">
      <c r="A55" s="66"/>
      <c r="B55" s="23"/>
      <c r="C55" s="24"/>
      <c r="D55" s="23"/>
      <c r="E55" s="24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3"/>
      <c r="T55" s="24"/>
      <c r="U55" s="23"/>
      <c r="V55" s="24"/>
      <c r="W55" s="23"/>
      <c r="X55" s="24"/>
      <c r="Y55" s="23"/>
      <c r="Z55" s="24"/>
      <c r="AA55" s="23"/>
      <c r="AB55" s="24"/>
      <c r="AC55" s="115"/>
      <c r="AD55" s="24"/>
      <c r="AE55" s="115"/>
      <c r="AF55" s="24"/>
      <c r="AG55" s="24"/>
      <c r="AH55" s="23"/>
      <c r="AI55" s="67"/>
    </row>
    <row r="56" spans="1:50" s="17" customFormat="1" ht="26.25" customHeight="1" thickBot="1" x14ac:dyDescent="0.25">
      <c r="A56" s="28" t="s">
        <v>54</v>
      </c>
      <c r="B56" s="18">
        <v>18</v>
      </c>
      <c r="C56" s="34"/>
      <c r="D56" s="21">
        <v>20</v>
      </c>
      <c r="E56" s="19"/>
      <c r="F56" s="20"/>
      <c r="G56" s="21">
        <v>27</v>
      </c>
      <c r="H56" s="34"/>
      <c r="I56" s="21">
        <v>30</v>
      </c>
      <c r="J56" s="34"/>
      <c r="K56" s="21">
        <v>32</v>
      </c>
      <c r="L56" s="34"/>
      <c r="M56" s="21">
        <v>36</v>
      </c>
      <c r="N56" s="34"/>
      <c r="O56" s="21">
        <v>36</v>
      </c>
      <c r="P56" s="19"/>
      <c r="Q56" s="21">
        <v>34</v>
      </c>
      <c r="R56" s="19"/>
      <c r="S56" s="21">
        <v>31</v>
      </c>
      <c r="T56" s="19"/>
      <c r="U56" s="21">
        <v>28</v>
      </c>
      <c r="V56" s="19"/>
      <c r="W56" s="21">
        <v>31</v>
      </c>
      <c r="X56" s="19"/>
      <c r="Y56" s="21">
        <v>30</v>
      </c>
      <c r="Z56" s="19"/>
      <c r="AA56" s="21">
        <v>36</v>
      </c>
      <c r="AB56" s="19"/>
      <c r="AC56" s="130">
        <v>35</v>
      </c>
      <c r="AD56" s="19"/>
      <c r="AE56" s="130">
        <v>37</v>
      </c>
      <c r="AF56" s="19"/>
      <c r="AG56" s="20"/>
      <c r="AH56" s="21">
        <f>AE56-B56</f>
        <v>19</v>
      </c>
      <c r="AI56" s="19"/>
    </row>
    <row r="57" spans="1:50" s="17" customFormat="1" ht="27.75" customHeight="1" thickTop="1" thickBot="1" x14ac:dyDescent="0.25">
      <c r="A57" s="84" t="s">
        <v>58</v>
      </c>
      <c r="B57" s="85">
        <v>6</v>
      </c>
      <c r="C57" s="86"/>
      <c r="D57" s="85">
        <v>13</v>
      </c>
      <c r="E57" s="86"/>
      <c r="F57" s="87"/>
      <c r="G57" s="85">
        <v>23</v>
      </c>
      <c r="H57" s="86"/>
      <c r="I57" s="85">
        <v>23</v>
      </c>
      <c r="J57" s="86"/>
      <c r="K57" s="85">
        <v>21</v>
      </c>
      <c r="L57" s="86"/>
      <c r="M57" s="85">
        <v>28</v>
      </c>
      <c r="N57" s="86"/>
      <c r="O57" s="85">
        <v>22</v>
      </c>
      <c r="P57" s="86"/>
      <c r="Q57" s="85">
        <v>27</v>
      </c>
      <c r="R57" s="86"/>
      <c r="S57" s="85">
        <v>21</v>
      </c>
      <c r="T57" s="86"/>
      <c r="U57" s="85">
        <v>26</v>
      </c>
      <c r="V57" s="86"/>
      <c r="W57" s="85">
        <v>31</v>
      </c>
      <c r="X57" s="86"/>
      <c r="Y57" s="85">
        <v>36</v>
      </c>
      <c r="Z57" s="86"/>
      <c r="AA57" s="85">
        <v>34</v>
      </c>
      <c r="AB57" s="86"/>
      <c r="AC57" s="129">
        <v>34</v>
      </c>
      <c r="AD57" s="86"/>
      <c r="AE57" s="129">
        <v>32</v>
      </c>
      <c r="AF57" s="86"/>
      <c r="AG57" s="87"/>
      <c r="AH57" s="21">
        <f>AE57-B57</f>
        <v>26</v>
      </c>
      <c r="AI57" s="86"/>
    </row>
    <row r="58" spans="1:50" s="54" customFormat="1" ht="14.25" customHeight="1" thickBot="1" x14ac:dyDescent="0.25">
      <c r="A58" s="52"/>
      <c r="B58" s="53"/>
      <c r="C58" s="38"/>
      <c r="D58" s="53"/>
      <c r="E58" s="38"/>
      <c r="F58" s="38"/>
      <c r="G58" s="53"/>
      <c r="H58" s="38"/>
      <c r="I58" s="53"/>
      <c r="J58" s="38"/>
      <c r="K58" s="53"/>
      <c r="L58" s="38"/>
      <c r="M58" s="53"/>
      <c r="N58" s="38"/>
      <c r="O58" s="53"/>
      <c r="P58" s="38"/>
      <c r="Q58" s="53"/>
      <c r="R58" s="38"/>
      <c r="S58" s="53"/>
      <c r="T58" s="38"/>
      <c r="U58" s="53"/>
      <c r="V58" s="38"/>
      <c r="W58" s="53"/>
      <c r="X58" s="38"/>
      <c r="Y58" s="53"/>
      <c r="Z58" s="38"/>
      <c r="AA58" s="53"/>
      <c r="AB58" s="38"/>
      <c r="AC58" s="118"/>
      <c r="AD58" s="38"/>
      <c r="AE58" s="118"/>
      <c r="AF58" s="38"/>
      <c r="AG58" s="38"/>
      <c r="AH58" s="53"/>
      <c r="AI58" s="38"/>
    </row>
    <row r="59" spans="1:50" s="25" customFormat="1" ht="15" x14ac:dyDescent="0.25">
      <c r="A59" s="47"/>
      <c r="C59" s="73"/>
      <c r="E59" s="73"/>
      <c r="P59" s="73"/>
      <c r="R59" s="73"/>
      <c r="T59" s="73"/>
      <c r="V59" s="73"/>
      <c r="X59" s="73"/>
      <c r="Z59" s="73"/>
      <c r="AB59" s="73"/>
      <c r="AC59" s="119"/>
      <c r="AD59" s="73"/>
      <c r="AE59" s="119"/>
      <c r="AF59" s="73"/>
      <c r="AX59" s="48"/>
    </row>
    <row r="60" spans="1:50" x14ac:dyDescent="0.2">
      <c r="A60" s="11"/>
      <c r="C60" s="125"/>
    </row>
    <row r="61" spans="1:50" x14ac:dyDescent="0.2">
      <c r="A61" s="11"/>
    </row>
    <row r="62" spans="1:50" x14ac:dyDescent="0.2">
      <c r="A62" s="11"/>
    </row>
    <row r="63" spans="1:50" x14ac:dyDescent="0.2">
      <c r="A63" s="11"/>
    </row>
    <row r="64" spans="1:50" x14ac:dyDescent="0.2">
      <c r="A64" s="11"/>
    </row>
    <row r="65" spans="1:36" x14ac:dyDescent="0.2">
      <c r="A65" s="11"/>
    </row>
    <row r="66" spans="1:36" x14ac:dyDescent="0.2">
      <c r="A66" s="11"/>
    </row>
    <row r="67" spans="1:36" x14ac:dyDescent="0.2">
      <c r="A67" s="11"/>
    </row>
    <row r="68" spans="1:36" x14ac:dyDescent="0.2">
      <c r="A68" s="11"/>
    </row>
    <row r="69" spans="1:36" x14ac:dyDescent="0.2">
      <c r="A69" s="11"/>
    </row>
    <row r="70" spans="1:36" x14ac:dyDescent="0.2">
      <c r="A70" s="11"/>
    </row>
    <row r="71" spans="1:36" x14ac:dyDescent="0.2">
      <c r="A71" s="11"/>
    </row>
    <row r="72" spans="1:36" x14ac:dyDescent="0.2">
      <c r="A72" s="11"/>
    </row>
    <row r="73" spans="1:36" x14ac:dyDescent="0.2">
      <c r="A73" s="11"/>
    </row>
    <row r="74" spans="1:36" x14ac:dyDescent="0.2">
      <c r="A74" s="11"/>
    </row>
    <row r="75" spans="1:36" x14ac:dyDescent="0.2">
      <c r="A75" s="11"/>
    </row>
    <row r="76" spans="1:36" x14ac:dyDescent="0.2">
      <c r="A76" s="11"/>
    </row>
    <row r="77" spans="1:36" x14ac:dyDescent="0.2">
      <c r="A77" s="11"/>
    </row>
    <row r="78" spans="1:36" x14ac:dyDescent="0.2">
      <c r="A78" s="11"/>
    </row>
    <row r="79" spans="1:36" x14ac:dyDescent="0.2">
      <c r="A79" s="11"/>
      <c r="AJ79" s="6"/>
    </row>
    <row r="80" spans="1:36" x14ac:dyDescent="0.2">
      <c r="A80" s="11"/>
      <c r="AJ80" s="30"/>
    </row>
    <row r="81" spans="1:36" x14ac:dyDescent="0.2">
      <c r="A81" s="11"/>
      <c r="AJ81" s="30"/>
    </row>
    <row r="82" spans="1:36" x14ac:dyDescent="0.2">
      <c r="A82" s="11"/>
      <c r="AJ82" s="30"/>
    </row>
    <row r="83" spans="1:36" x14ac:dyDescent="0.2">
      <c r="A83" s="11"/>
      <c r="AJ83" s="30"/>
    </row>
    <row r="84" spans="1:36" x14ac:dyDescent="0.2">
      <c r="A84" s="11"/>
      <c r="AJ84" s="30"/>
    </row>
    <row r="85" spans="1:36" x14ac:dyDescent="0.2">
      <c r="A85" s="11"/>
      <c r="AJ85" s="30"/>
    </row>
    <row r="86" spans="1:36" x14ac:dyDescent="0.2">
      <c r="A86" s="11"/>
      <c r="AJ86" s="30"/>
    </row>
    <row r="87" spans="1:36" x14ac:dyDescent="0.2">
      <c r="A87" s="11"/>
    </row>
    <row r="88" spans="1:36" x14ac:dyDescent="0.2">
      <c r="A88" s="11"/>
    </row>
    <row r="89" spans="1:36" x14ac:dyDescent="0.2">
      <c r="A89" s="11"/>
    </row>
    <row r="90" spans="1:36" x14ac:dyDescent="0.2">
      <c r="A90" s="11"/>
    </row>
    <row r="91" spans="1:36" x14ac:dyDescent="0.2">
      <c r="A91" s="11"/>
    </row>
    <row r="92" spans="1:36" x14ac:dyDescent="0.2">
      <c r="A92" s="11"/>
    </row>
    <row r="93" spans="1:36" x14ac:dyDescent="0.2">
      <c r="A93" s="11"/>
    </row>
    <row r="94" spans="1:36" x14ac:dyDescent="0.2">
      <c r="A94" s="11"/>
    </row>
    <row r="95" spans="1:36" x14ac:dyDescent="0.2">
      <c r="A95" s="11"/>
    </row>
    <row r="96" spans="1:36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  <row r="101" spans="1:1" x14ac:dyDescent="0.2">
      <c r="A101" s="11"/>
    </row>
    <row r="102" spans="1:1" x14ac:dyDescent="0.2">
      <c r="A102" s="11"/>
    </row>
    <row r="103" spans="1:1" x14ac:dyDescent="0.2">
      <c r="A103" s="11"/>
    </row>
    <row r="104" spans="1:1" x14ac:dyDescent="0.2">
      <c r="A104" s="11"/>
    </row>
    <row r="105" spans="1:1" x14ac:dyDescent="0.2">
      <c r="A105" s="11"/>
    </row>
    <row r="106" spans="1:1" x14ac:dyDescent="0.2">
      <c r="A106" s="11"/>
    </row>
    <row r="107" spans="1:1" x14ac:dyDescent="0.2">
      <c r="A107" s="11"/>
    </row>
    <row r="108" spans="1:1" x14ac:dyDescent="0.2">
      <c r="A108" s="11"/>
    </row>
    <row r="109" spans="1:1" x14ac:dyDescent="0.2">
      <c r="A109" s="11"/>
    </row>
    <row r="110" spans="1:1" x14ac:dyDescent="0.2">
      <c r="A110" s="11"/>
    </row>
    <row r="111" spans="1:1" x14ac:dyDescent="0.2">
      <c r="A111" s="11"/>
    </row>
    <row r="112" spans="1:1" x14ac:dyDescent="0.2">
      <c r="A112" s="11"/>
    </row>
    <row r="120" spans="1:37" ht="15.75" x14ac:dyDescent="0.25">
      <c r="A120" s="35"/>
    </row>
    <row r="122" spans="1:37" x14ac:dyDescent="0.2">
      <c r="AJ122" s="29"/>
      <c r="AK122" s="29"/>
    </row>
    <row r="123" spans="1:37" x14ac:dyDescent="0.2">
      <c r="AJ123" s="30"/>
      <c r="AK123" s="30"/>
    </row>
    <row r="124" spans="1:37" x14ac:dyDescent="0.2">
      <c r="AJ124" s="30"/>
      <c r="AK124" s="30"/>
    </row>
    <row r="125" spans="1:37" x14ac:dyDescent="0.2">
      <c r="AJ125" s="30"/>
      <c r="AK125" s="30"/>
    </row>
    <row r="126" spans="1:37" x14ac:dyDescent="0.2">
      <c r="AJ126" s="30"/>
      <c r="AK126" s="30"/>
    </row>
    <row r="127" spans="1:37" x14ac:dyDescent="0.2">
      <c r="AJ127" s="30"/>
      <c r="AK127" s="30"/>
    </row>
    <row r="128" spans="1:37" x14ac:dyDescent="0.2">
      <c r="AJ128" s="30"/>
      <c r="AK128" s="30"/>
    </row>
    <row r="129" spans="36:37" x14ac:dyDescent="0.2">
      <c r="AJ129" s="30"/>
      <c r="AK129" s="30"/>
    </row>
    <row r="130" spans="36:37" x14ac:dyDescent="0.2">
      <c r="AJ130" s="30"/>
      <c r="AK130" s="30"/>
    </row>
    <row r="131" spans="36:37" x14ac:dyDescent="0.2">
      <c r="AJ131" s="30"/>
      <c r="AK131" s="30"/>
    </row>
    <row r="132" spans="36:37" x14ac:dyDescent="0.2">
      <c r="AJ132" s="10"/>
      <c r="AK132" s="10"/>
    </row>
  </sheetData>
  <autoFilter ref="A6:E54"/>
  <mergeCells count="17">
    <mergeCell ref="A3:AI3"/>
    <mergeCell ref="B5:C5"/>
    <mergeCell ref="D5:E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H5:AI5"/>
    <mergeCell ref="AE5:AF5"/>
  </mergeCells>
  <pageMargins left="0.7" right="0.7" top="0.75" bottom="0.75" header="0.3" footer="0.3"/>
  <pageSetup scale="72" orientation="portrait" r:id="rId1"/>
  <colBreaks count="1" manualBreakCount="1">
    <brk id="3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4"/>
  <sheetViews>
    <sheetView zoomScale="80" zoomScaleNormal="80" zoomScalePageLayoutView="80" workbookViewId="0">
      <selection activeCell="R73" sqref="R73"/>
    </sheetView>
  </sheetViews>
  <sheetFormatPr defaultColWidth="8.85546875" defaultRowHeight="12.75" x14ac:dyDescent="0.2"/>
  <cols>
    <col min="1" max="1" width="23.140625" style="10" customWidth="1"/>
    <col min="2" max="2" width="5.42578125" style="3" hidden="1" customWidth="1"/>
    <col min="3" max="3" width="7.42578125" style="74" hidden="1" customWidth="1"/>
    <col min="4" max="4" width="1.42578125" style="3" hidden="1" customWidth="1"/>
    <col min="5" max="5" width="5.42578125" style="3" hidden="1" customWidth="1"/>
    <col min="6" max="6" width="7.42578125" style="3" hidden="1" customWidth="1"/>
    <col min="7" max="7" width="5.42578125" style="3" hidden="1" customWidth="1"/>
    <col min="8" max="8" width="7.42578125" style="3" hidden="1" customWidth="1"/>
    <col min="9" max="9" width="5.42578125" style="3" hidden="1" customWidth="1"/>
    <col min="10" max="10" width="7.42578125" style="3" hidden="1" customWidth="1"/>
    <col min="11" max="11" width="5.42578125" style="3" hidden="1" customWidth="1"/>
    <col min="12" max="12" width="7.42578125" style="3" hidden="1" customWidth="1"/>
    <col min="13" max="13" width="5.42578125" style="3" hidden="1" customWidth="1"/>
    <col min="14" max="14" width="7.42578125" style="74" hidden="1" customWidth="1"/>
    <col min="15" max="15" width="5.42578125" style="3" customWidth="1"/>
    <col min="16" max="16" width="7.42578125" style="74" customWidth="1"/>
    <col min="17" max="17" width="5.42578125" style="3" customWidth="1"/>
    <col min="18" max="18" width="7.42578125" style="74" customWidth="1"/>
    <col min="19" max="19" width="5.42578125" style="3" customWidth="1"/>
    <col min="20" max="20" width="7.42578125" style="74" customWidth="1"/>
    <col min="21" max="21" width="5.42578125" style="3" customWidth="1"/>
    <col min="22" max="22" width="7.42578125" style="74" customWidth="1"/>
    <col min="23" max="23" width="5.42578125" style="3" customWidth="1"/>
    <col min="24" max="26" width="7.42578125" style="74" customWidth="1"/>
    <col min="27" max="27" width="1.42578125" style="3" customWidth="1"/>
    <col min="28" max="28" width="6.42578125" style="3" customWidth="1"/>
    <col min="29" max="29" width="7.42578125" style="3" customWidth="1"/>
    <col min="30" max="30" width="8.85546875" style="3"/>
    <col min="31" max="31" width="10.140625" style="3" bestFit="1" customWidth="1"/>
    <col min="32" max="37" width="9.140625" style="3" hidden="1" customWidth="1"/>
    <col min="38" max="38" width="9.140625" style="3" customWidth="1"/>
    <col min="39" max="39" width="10.140625" style="3" bestFit="1" customWidth="1"/>
    <col min="40" max="40" width="1.42578125" style="3" hidden="1" customWidth="1"/>
    <col min="41" max="41" width="10.140625" style="3" bestFit="1" customWidth="1"/>
    <col min="42" max="42" width="0.7109375" style="3" hidden="1" customWidth="1"/>
    <col min="43" max="44" width="10.140625" style="3" bestFit="1" customWidth="1"/>
    <col min="45" max="16384" width="8.85546875" style="3"/>
  </cols>
  <sheetData>
    <row r="1" spans="1:45" s="2" customFormat="1" ht="15.75" x14ac:dyDescent="0.25">
      <c r="A1" s="317" t="s">
        <v>76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</row>
    <row r="2" spans="1:45" s="2" customFormat="1" ht="12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45" s="81" customFormat="1" ht="45.75" customHeight="1" x14ac:dyDescent="0.25">
      <c r="A3" s="324" t="s">
        <v>69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</row>
    <row r="4" spans="1:45" s="2" customFormat="1" ht="8.25" customHeight="1" thickBot="1" x14ac:dyDescent="0.3">
      <c r="A4" s="22"/>
      <c r="B4" s="1"/>
      <c r="C4" s="68"/>
      <c r="D4" s="1"/>
      <c r="E4" s="1"/>
      <c r="F4" s="1"/>
      <c r="G4" s="1"/>
      <c r="H4" s="1"/>
      <c r="I4" s="1"/>
      <c r="J4" s="1"/>
      <c r="K4" s="1"/>
      <c r="L4" s="1"/>
      <c r="M4" s="1"/>
      <c r="N4" s="68"/>
      <c r="O4" s="1"/>
      <c r="P4" s="68"/>
      <c r="Q4" s="1"/>
      <c r="R4" s="68"/>
      <c r="S4" s="1"/>
      <c r="T4" s="68"/>
      <c r="U4" s="1"/>
      <c r="V4" s="68"/>
      <c r="W4" s="1"/>
      <c r="X4" s="68"/>
      <c r="Y4" s="68"/>
      <c r="Z4" s="68"/>
      <c r="AA4" s="1"/>
      <c r="AB4" s="1"/>
      <c r="AC4" s="1"/>
      <c r="AD4" s="1"/>
    </row>
    <row r="5" spans="1:45" ht="15.75" thickBot="1" x14ac:dyDescent="0.3">
      <c r="A5" s="12" t="s">
        <v>44</v>
      </c>
      <c r="B5" s="310" t="s">
        <v>37</v>
      </c>
      <c r="C5" s="311"/>
      <c r="D5" s="14"/>
      <c r="E5" s="310" t="s">
        <v>49</v>
      </c>
      <c r="F5" s="311"/>
      <c r="G5" s="310" t="s">
        <v>35</v>
      </c>
      <c r="H5" s="311"/>
      <c r="I5" s="310" t="s">
        <v>50</v>
      </c>
      <c r="J5" s="311"/>
      <c r="K5" s="310" t="s">
        <v>57</v>
      </c>
      <c r="L5" s="311"/>
      <c r="M5" s="310" t="s">
        <v>60</v>
      </c>
      <c r="N5" s="311"/>
      <c r="O5" s="310" t="s">
        <v>63</v>
      </c>
      <c r="P5" s="311"/>
      <c r="Q5" s="308" t="s">
        <v>64</v>
      </c>
      <c r="R5" s="309"/>
      <c r="S5" s="310" t="s">
        <v>2</v>
      </c>
      <c r="T5" s="311"/>
      <c r="U5" s="308" t="s">
        <v>1</v>
      </c>
      <c r="V5" s="309"/>
      <c r="W5" s="310" t="s">
        <v>66</v>
      </c>
      <c r="X5" s="311"/>
      <c r="Y5" s="97" t="s">
        <v>75</v>
      </c>
      <c r="Z5" s="91"/>
      <c r="AA5" s="14"/>
      <c r="AB5" s="310" t="s">
        <v>72</v>
      </c>
      <c r="AC5" s="311"/>
    </row>
    <row r="6" spans="1:45" ht="15.75" thickBot="1" x14ac:dyDescent="0.3">
      <c r="A6" s="13" t="s">
        <v>45</v>
      </c>
      <c r="B6" s="4" t="s">
        <v>52</v>
      </c>
      <c r="C6" s="75" t="s">
        <v>53</v>
      </c>
      <c r="D6" s="62"/>
      <c r="E6" s="4" t="s">
        <v>52</v>
      </c>
      <c r="F6" s="7" t="s">
        <v>53</v>
      </c>
      <c r="G6" s="4" t="s">
        <v>52</v>
      </c>
      <c r="H6" s="7" t="s">
        <v>53</v>
      </c>
      <c r="I6" s="4" t="s">
        <v>52</v>
      </c>
      <c r="J6" s="7" t="s">
        <v>53</v>
      </c>
      <c r="K6" s="4" t="s">
        <v>52</v>
      </c>
      <c r="L6" s="7" t="s">
        <v>53</v>
      </c>
      <c r="M6" s="4" t="s">
        <v>52</v>
      </c>
      <c r="N6" s="75" t="s">
        <v>53</v>
      </c>
      <c r="O6" s="4" t="s">
        <v>52</v>
      </c>
      <c r="P6" s="75" t="s">
        <v>53</v>
      </c>
      <c r="Q6" s="4" t="s">
        <v>52</v>
      </c>
      <c r="R6" s="75" t="s">
        <v>53</v>
      </c>
      <c r="S6" s="4" t="s">
        <v>52</v>
      </c>
      <c r="T6" s="75" t="s">
        <v>53</v>
      </c>
      <c r="U6" s="4" t="s">
        <v>52</v>
      </c>
      <c r="V6" s="75" t="s">
        <v>53</v>
      </c>
      <c r="W6" s="4" t="s">
        <v>52</v>
      </c>
      <c r="X6" s="75" t="s">
        <v>53</v>
      </c>
      <c r="Y6" s="104" t="s">
        <v>73</v>
      </c>
      <c r="Z6" s="98" t="s">
        <v>74</v>
      </c>
      <c r="AA6" s="62"/>
      <c r="AB6" s="4" t="s">
        <v>52</v>
      </c>
      <c r="AC6" s="7" t="s">
        <v>62</v>
      </c>
      <c r="AD6" s="25"/>
      <c r="AE6" s="36">
        <v>1978</v>
      </c>
      <c r="AF6" s="37">
        <v>1989</v>
      </c>
      <c r="AG6" s="36">
        <v>1997</v>
      </c>
      <c r="AH6" s="36">
        <v>1998</v>
      </c>
      <c r="AI6" s="36">
        <v>1999</v>
      </c>
      <c r="AJ6" s="37">
        <v>2000</v>
      </c>
      <c r="AK6" s="48">
        <v>2001</v>
      </c>
      <c r="AL6" s="48">
        <v>2002</v>
      </c>
      <c r="AM6" s="50">
        <v>2003</v>
      </c>
      <c r="AN6" s="36"/>
      <c r="AO6" s="48">
        <v>2004</v>
      </c>
      <c r="AP6" s="57"/>
      <c r="AQ6" s="49">
        <v>2005</v>
      </c>
      <c r="AR6" s="49">
        <v>2006</v>
      </c>
      <c r="AS6" s="49">
        <v>2007</v>
      </c>
    </row>
    <row r="7" spans="1:45" s="5" customFormat="1" ht="15" customHeight="1" thickTop="1" x14ac:dyDescent="0.2">
      <c r="A7" s="58" t="s">
        <v>3</v>
      </c>
      <c r="B7" s="59">
        <v>837</v>
      </c>
      <c r="C7" s="69">
        <f t="shared" ref="C7:C38" si="0">B7/B$56</f>
        <v>0.73614775725593673</v>
      </c>
      <c r="D7" s="61"/>
      <c r="E7" s="59">
        <v>941</v>
      </c>
      <c r="F7" s="60">
        <f>E7/E$56</f>
        <v>0.78156146179401997</v>
      </c>
      <c r="G7" s="59">
        <v>948</v>
      </c>
      <c r="H7" s="60">
        <v>0.76205787781350487</v>
      </c>
      <c r="I7" s="59">
        <v>960</v>
      </c>
      <c r="J7" s="60">
        <f>I7/I$56</f>
        <v>0.75709779179810721</v>
      </c>
      <c r="K7" s="59">
        <v>956</v>
      </c>
      <c r="L7" s="60">
        <f>K7/K$56</f>
        <v>0.74051123160340826</v>
      </c>
      <c r="M7" s="59">
        <v>990</v>
      </c>
      <c r="N7" s="69">
        <f>M7/M$56</f>
        <v>0.76036866359447008</v>
      </c>
      <c r="O7" s="59">
        <v>1050</v>
      </c>
      <c r="P7" s="69">
        <f t="shared" ref="P7:P38" si="1">O7/O$56</f>
        <v>0.75485262401150255</v>
      </c>
      <c r="Q7" s="59">
        <v>1035</v>
      </c>
      <c r="R7" s="69">
        <f t="shared" ref="R7:R38" si="2">Q7/Q$56</f>
        <v>0.72733661278988049</v>
      </c>
      <c r="S7" s="59">
        <v>1042</v>
      </c>
      <c r="T7" s="69">
        <f t="shared" ref="T7:T38" si="3">S7/S$56</f>
        <v>0.72060857538035961</v>
      </c>
      <c r="U7" s="59">
        <v>1011</v>
      </c>
      <c r="V7" s="69">
        <f t="shared" ref="V7:V38" si="4">U7/U$56</f>
        <v>0.69246575342465755</v>
      </c>
      <c r="W7" s="59">
        <v>1019</v>
      </c>
      <c r="X7" s="69">
        <f t="shared" ref="X7:X38" si="5">W7/W$56</f>
        <v>0.67662682602921642</v>
      </c>
      <c r="Y7" s="99"/>
      <c r="Z7" s="92"/>
      <c r="AA7" s="61"/>
      <c r="AB7" s="59">
        <f>W7-B7</f>
        <v>182</v>
      </c>
      <c r="AC7" s="60">
        <f>X7-C7</f>
        <v>-5.9520931226720308E-2</v>
      </c>
      <c r="AD7" s="63" t="str">
        <f t="shared" ref="AD7:AD17" si="6">A7</f>
        <v>PA</v>
      </c>
      <c r="AE7" s="45">
        <v>0.73356704645048199</v>
      </c>
      <c r="AF7" s="45">
        <v>0.77155555555555555</v>
      </c>
      <c r="AG7" s="45">
        <v>0.78156146179401997</v>
      </c>
      <c r="AH7" s="45">
        <v>0.76205787781350487</v>
      </c>
      <c r="AI7" s="45">
        <v>0.75709779179810721</v>
      </c>
      <c r="AJ7" s="45">
        <v>0.74051123160340826</v>
      </c>
      <c r="AK7" s="45">
        <f t="shared" ref="AK7:AK17" si="7">N7</f>
        <v>0.76036866359447008</v>
      </c>
      <c r="AL7" s="45" t="e">
        <f>#REF!</f>
        <v>#REF!</v>
      </c>
      <c r="AM7" s="45">
        <f t="shared" ref="AM7:AM17" si="8">P7</f>
        <v>0.75485262401150255</v>
      </c>
      <c r="AN7" s="56"/>
      <c r="AO7" s="45">
        <f t="shared" ref="AO7:AO17" si="9">R7</f>
        <v>0.72733661278988049</v>
      </c>
      <c r="AP7" s="3"/>
      <c r="AQ7" s="45">
        <f t="shared" ref="AQ7:AQ17" si="10">T7</f>
        <v>0.72060857538035961</v>
      </c>
      <c r="AR7" s="45">
        <f t="shared" ref="AR7:AR17" si="11">V7</f>
        <v>0.69246575342465755</v>
      </c>
      <c r="AS7" s="45">
        <f t="shared" ref="AS7:AS17" si="12">X7</f>
        <v>0.67662682602921642</v>
      </c>
    </row>
    <row r="8" spans="1:45" s="5" customFormat="1" ht="25.5" x14ac:dyDescent="0.2">
      <c r="A8" s="58" t="s">
        <v>70</v>
      </c>
      <c r="B8" s="59">
        <f>SUM(B9:B14)</f>
        <v>258</v>
      </c>
      <c r="C8" s="69">
        <f t="shared" si="0"/>
        <v>0.22691292875989447</v>
      </c>
      <c r="D8" s="61"/>
      <c r="E8" s="59"/>
      <c r="F8" s="60"/>
      <c r="G8" s="59"/>
      <c r="H8" s="60"/>
      <c r="I8" s="59"/>
      <c r="J8" s="60"/>
      <c r="K8" s="59"/>
      <c r="L8" s="60"/>
      <c r="M8" s="59"/>
      <c r="N8" s="69"/>
      <c r="O8" s="59">
        <f>SUM(O9:O14)</f>
        <v>198</v>
      </c>
      <c r="P8" s="69">
        <f t="shared" si="1"/>
        <v>0.14234363767074049</v>
      </c>
      <c r="Q8" s="59">
        <f>SUM(Q9:Q14)</f>
        <v>226</v>
      </c>
      <c r="R8" s="69">
        <f>Q8/Q$56</f>
        <v>0.15881939564300773</v>
      </c>
      <c r="S8" s="59">
        <f>SUM(S9:S14)</f>
        <v>241</v>
      </c>
      <c r="T8" s="69">
        <f t="shared" si="3"/>
        <v>0.16666666666666666</v>
      </c>
      <c r="U8" s="59">
        <f>SUM(U9:U14)</f>
        <v>266</v>
      </c>
      <c r="V8" s="69">
        <f t="shared" si="4"/>
        <v>0.18219178082191781</v>
      </c>
      <c r="W8" s="59">
        <f>SUM(W9:W14)</f>
        <v>280</v>
      </c>
      <c r="X8" s="69">
        <f t="shared" si="5"/>
        <v>0.18592297476759628</v>
      </c>
      <c r="Y8" s="99"/>
      <c r="Z8" s="92"/>
      <c r="AA8" s="61"/>
      <c r="AB8" s="59"/>
      <c r="AC8" s="60"/>
      <c r="AD8" s="63"/>
      <c r="AE8" s="45"/>
      <c r="AF8" s="45"/>
      <c r="AG8" s="45"/>
      <c r="AH8" s="45"/>
      <c r="AI8" s="45"/>
      <c r="AJ8" s="45"/>
      <c r="AK8" s="45"/>
      <c r="AL8" s="45"/>
      <c r="AM8" s="45"/>
      <c r="AN8" s="56"/>
      <c r="AO8" s="45"/>
      <c r="AP8" s="3"/>
      <c r="AQ8" s="45"/>
      <c r="AR8" s="45"/>
      <c r="AS8" s="45"/>
    </row>
    <row r="9" spans="1:45" s="5" customFormat="1" ht="15" hidden="1" customHeight="1" x14ac:dyDescent="0.2">
      <c r="A9" s="43" t="s">
        <v>4</v>
      </c>
      <c r="B9" s="44">
        <v>154</v>
      </c>
      <c r="C9" s="70">
        <f t="shared" si="0"/>
        <v>0.13544415127528583</v>
      </c>
      <c r="D9" s="46"/>
      <c r="E9" s="44">
        <v>53</v>
      </c>
      <c r="F9" s="45">
        <f t="shared" ref="F9:F14" si="13">E9/E$56</f>
        <v>4.4019933554817273E-2</v>
      </c>
      <c r="G9" s="44">
        <v>61</v>
      </c>
      <c r="H9" s="45">
        <v>4.9035369774919617E-2</v>
      </c>
      <c r="I9" s="44">
        <v>51</v>
      </c>
      <c r="J9" s="45">
        <f t="shared" ref="J9:J14" si="14">I9/I$56</f>
        <v>4.0220820189274448E-2</v>
      </c>
      <c r="K9" s="44">
        <v>55</v>
      </c>
      <c r="L9" s="45">
        <f t="shared" ref="L9:L14" si="15">K9/K$56</f>
        <v>4.2602633617350893E-2</v>
      </c>
      <c r="M9" s="44">
        <v>49</v>
      </c>
      <c r="N9" s="70">
        <f t="shared" ref="N9:N14" si="16">M9/M$56</f>
        <v>3.7634408602150539E-2</v>
      </c>
      <c r="O9" s="44">
        <v>44</v>
      </c>
      <c r="P9" s="70">
        <f t="shared" si="1"/>
        <v>3.1631919482386771E-2</v>
      </c>
      <c r="Q9" s="44">
        <v>62</v>
      </c>
      <c r="R9" s="70">
        <f t="shared" si="2"/>
        <v>4.3569922698524242E-2</v>
      </c>
      <c r="S9" s="44">
        <v>78</v>
      </c>
      <c r="T9" s="70">
        <f t="shared" si="3"/>
        <v>5.3941908713692949E-2</v>
      </c>
      <c r="U9" s="59">
        <v>86</v>
      </c>
      <c r="V9" s="70">
        <f t="shared" si="4"/>
        <v>5.8904109589041097E-2</v>
      </c>
      <c r="W9" s="44">
        <v>96</v>
      </c>
      <c r="X9" s="70">
        <f t="shared" si="5"/>
        <v>6.3745019920318724E-2</v>
      </c>
      <c r="Y9" s="89"/>
      <c r="Z9" s="89"/>
      <c r="AA9" s="46"/>
      <c r="AB9" s="59">
        <f t="shared" ref="AB9:AC14" si="17">W9-B9</f>
        <v>-58</v>
      </c>
      <c r="AC9" s="60">
        <f t="shared" si="17"/>
        <v>-7.1699131354967111E-2</v>
      </c>
      <c r="AD9" s="63" t="str">
        <f t="shared" si="6"/>
        <v>NJ</v>
      </c>
      <c r="AE9" s="45">
        <v>5.5214723926380369E-2</v>
      </c>
      <c r="AF9" s="45">
        <v>0.04</v>
      </c>
      <c r="AG9" s="45">
        <v>3.4883720930232558E-2</v>
      </c>
      <c r="AH9" s="45">
        <v>3.8585209003215437E-2</v>
      </c>
      <c r="AI9" s="45">
        <v>4.7318611987381701E-2</v>
      </c>
      <c r="AJ9" s="45">
        <v>5.0348567002323777E-2</v>
      </c>
      <c r="AK9" s="45">
        <f t="shared" si="7"/>
        <v>3.7634408602150539E-2</v>
      </c>
      <c r="AL9" s="45" t="e">
        <f>#REF!</f>
        <v>#REF!</v>
      </c>
      <c r="AM9" s="45">
        <f t="shared" si="8"/>
        <v>3.1631919482386771E-2</v>
      </c>
      <c r="AN9" s="56"/>
      <c r="AO9" s="45">
        <f t="shared" si="9"/>
        <v>4.3569922698524242E-2</v>
      </c>
      <c r="AP9" s="3"/>
      <c r="AQ9" s="45">
        <f t="shared" si="10"/>
        <v>5.3941908713692949E-2</v>
      </c>
      <c r="AR9" s="45">
        <f t="shared" si="11"/>
        <v>5.8904109589041097E-2</v>
      </c>
      <c r="AS9" s="45">
        <f t="shared" si="12"/>
        <v>6.3745019920318724E-2</v>
      </c>
    </row>
    <row r="10" spans="1:45" s="5" customFormat="1" ht="15" hidden="1" customHeight="1" x14ac:dyDescent="0.2">
      <c r="A10" s="43" t="s">
        <v>6</v>
      </c>
      <c r="B10" s="44">
        <v>63</v>
      </c>
      <c r="C10" s="70">
        <f t="shared" si="0"/>
        <v>5.5408970976253295E-2</v>
      </c>
      <c r="D10" s="46"/>
      <c r="E10" s="44">
        <v>42</v>
      </c>
      <c r="F10" s="45">
        <f t="shared" si="13"/>
        <v>3.4883720930232558E-2</v>
      </c>
      <c r="G10" s="44">
        <v>48</v>
      </c>
      <c r="H10" s="45">
        <v>3.8585209003215437E-2</v>
      </c>
      <c r="I10" s="44">
        <v>60</v>
      </c>
      <c r="J10" s="45">
        <f t="shared" si="14"/>
        <v>4.7318611987381701E-2</v>
      </c>
      <c r="K10" s="44">
        <v>65</v>
      </c>
      <c r="L10" s="45">
        <f t="shared" si="15"/>
        <v>5.0348567002323777E-2</v>
      </c>
      <c r="M10" s="44">
        <v>63</v>
      </c>
      <c r="N10" s="70">
        <f t="shared" si="16"/>
        <v>4.8387096774193547E-2</v>
      </c>
      <c r="O10" s="44">
        <v>77</v>
      </c>
      <c r="P10" s="70">
        <f t="shared" si="1"/>
        <v>5.5355859094176854E-2</v>
      </c>
      <c r="Q10" s="44">
        <v>75</v>
      </c>
      <c r="R10" s="70">
        <f t="shared" si="2"/>
        <v>5.270555165144062E-2</v>
      </c>
      <c r="S10" s="44">
        <v>79</v>
      </c>
      <c r="T10" s="70">
        <f t="shared" si="3"/>
        <v>5.4633471645919779E-2</v>
      </c>
      <c r="U10" s="59">
        <v>86</v>
      </c>
      <c r="V10" s="70">
        <f t="shared" si="4"/>
        <v>5.8904109589041097E-2</v>
      </c>
      <c r="W10" s="44">
        <v>84</v>
      </c>
      <c r="X10" s="70">
        <f t="shared" si="5"/>
        <v>5.5776892430278883E-2</v>
      </c>
      <c r="Y10" s="89"/>
      <c r="Z10" s="89"/>
      <c r="AA10" s="46"/>
      <c r="AB10" s="59">
        <f t="shared" si="17"/>
        <v>21</v>
      </c>
      <c r="AC10" s="60">
        <f t="shared" si="17"/>
        <v>3.6792145402558818E-4</v>
      </c>
      <c r="AD10" s="63" t="str">
        <f t="shared" si="6"/>
        <v>MD</v>
      </c>
      <c r="AE10" s="45">
        <v>0.13496932515337423</v>
      </c>
      <c r="AF10" s="45">
        <v>7.644444444444444E-2</v>
      </c>
      <c r="AG10" s="45">
        <v>4.4019933554817273E-2</v>
      </c>
      <c r="AH10" s="45">
        <v>4.9035369774919617E-2</v>
      </c>
      <c r="AI10" s="45">
        <v>4.0220820189274448E-2</v>
      </c>
      <c r="AJ10" s="45">
        <v>4.2602633617350893E-2</v>
      </c>
      <c r="AK10" s="45">
        <f t="shared" si="7"/>
        <v>4.8387096774193547E-2</v>
      </c>
      <c r="AL10" s="45" t="e">
        <f>#REF!</f>
        <v>#REF!</v>
      </c>
      <c r="AM10" s="45">
        <f t="shared" si="8"/>
        <v>5.5355859094176854E-2</v>
      </c>
      <c r="AN10" s="56"/>
      <c r="AO10" s="45">
        <f t="shared" si="9"/>
        <v>5.270555165144062E-2</v>
      </c>
      <c r="AP10" s="3"/>
      <c r="AQ10" s="45">
        <f t="shared" si="10"/>
        <v>5.4633471645919779E-2</v>
      </c>
      <c r="AR10" s="45">
        <f t="shared" si="11"/>
        <v>5.8904109589041097E-2</v>
      </c>
      <c r="AS10" s="45">
        <f t="shared" si="12"/>
        <v>5.5776892430278883E-2</v>
      </c>
    </row>
    <row r="11" spans="1:45" s="5" customFormat="1" ht="15" hidden="1" customHeight="1" x14ac:dyDescent="0.2">
      <c r="A11" s="43" t="s">
        <v>5</v>
      </c>
      <c r="B11" s="44">
        <v>29</v>
      </c>
      <c r="C11" s="70">
        <f t="shared" si="0"/>
        <v>2.5505716798592787E-2</v>
      </c>
      <c r="D11" s="46"/>
      <c r="E11" s="44">
        <v>46</v>
      </c>
      <c r="F11" s="45">
        <f t="shared" si="13"/>
        <v>3.8205980066445183E-2</v>
      </c>
      <c r="G11" s="44">
        <v>41</v>
      </c>
      <c r="H11" s="45">
        <v>3.295819935691318E-2</v>
      </c>
      <c r="I11" s="44">
        <v>37</v>
      </c>
      <c r="J11" s="45">
        <f t="shared" si="14"/>
        <v>2.9179810725552049E-2</v>
      </c>
      <c r="K11" s="44">
        <v>47</v>
      </c>
      <c r="L11" s="45">
        <f t="shared" si="15"/>
        <v>3.6405886909372583E-2</v>
      </c>
      <c r="M11" s="44">
        <v>42</v>
      </c>
      <c r="N11" s="70">
        <f t="shared" si="16"/>
        <v>3.2258064516129031E-2</v>
      </c>
      <c r="O11" s="44">
        <v>50</v>
      </c>
      <c r="P11" s="70">
        <f t="shared" si="1"/>
        <v>3.5945363048166784E-2</v>
      </c>
      <c r="Q11" s="44">
        <v>55</v>
      </c>
      <c r="R11" s="70">
        <f t="shared" si="2"/>
        <v>3.8650737877723121E-2</v>
      </c>
      <c r="S11" s="44">
        <v>57</v>
      </c>
      <c r="T11" s="70">
        <f t="shared" si="3"/>
        <v>3.9419087136929459E-2</v>
      </c>
      <c r="U11" s="59">
        <v>56</v>
      </c>
      <c r="V11" s="70">
        <f t="shared" si="4"/>
        <v>3.8356164383561646E-2</v>
      </c>
      <c r="W11" s="44">
        <v>60</v>
      </c>
      <c r="X11" s="70">
        <f t="shared" si="5"/>
        <v>3.9840637450199202E-2</v>
      </c>
      <c r="Y11" s="89"/>
      <c r="Z11" s="89"/>
      <c r="AA11" s="46"/>
      <c r="AB11" s="59">
        <f t="shared" si="17"/>
        <v>31</v>
      </c>
      <c r="AC11" s="60">
        <f t="shared" si="17"/>
        <v>1.4334920651606416E-2</v>
      </c>
      <c r="AD11" s="63" t="str">
        <f t="shared" si="6"/>
        <v>NY</v>
      </c>
      <c r="AE11" s="45">
        <v>2.5416301489921123E-2</v>
      </c>
      <c r="AF11" s="45">
        <v>2.5777777777777778E-2</v>
      </c>
      <c r="AG11" s="45">
        <v>3.8205980066445183E-2</v>
      </c>
      <c r="AH11" s="45">
        <v>3.295819935691318E-2</v>
      </c>
      <c r="AI11" s="45">
        <v>2.9179810725552049E-2</v>
      </c>
      <c r="AJ11" s="45">
        <v>3.6405886909372583E-2</v>
      </c>
      <c r="AK11" s="45">
        <f t="shared" si="7"/>
        <v>3.2258064516129031E-2</v>
      </c>
      <c r="AL11" s="45" t="e">
        <f>#REF!</f>
        <v>#REF!</v>
      </c>
      <c r="AM11" s="45">
        <f t="shared" si="8"/>
        <v>3.5945363048166784E-2</v>
      </c>
      <c r="AN11" s="56"/>
      <c r="AO11" s="45">
        <f t="shared" si="9"/>
        <v>3.8650737877723121E-2</v>
      </c>
      <c r="AP11" s="3"/>
      <c r="AQ11" s="45">
        <f t="shared" si="10"/>
        <v>3.9419087136929459E-2</v>
      </c>
      <c r="AR11" s="45">
        <f t="shared" si="11"/>
        <v>3.8356164383561646E-2</v>
      </c>
      <c r="AS11" s="45">
        <f t="shared" si="12"/>
        <v>3.9840637450199202E-2</v>
      </c>
    </row>
    <row r="12" spans="1:45" s="5" customFormat="1" ht="15" hidden="1" customHeight="1" x14ac:dyDescent="0.2">
      <c r="A12" s="43" t="s">
        <v>10</v>
      </c>
      <c r="B12" s="44">
        <v>3</v>
      </c>
      <c r="C12" s="70">
        <f t="shared" si="0"/>
        <v>2.6385224274406332E-3</v>
      </c>
      <c r="D12" s="46"/>
      <c r="E12" s="44">
        <v>8</v>
      </c>
      <c r="F12" s="45">
        <f t="shared" si="13"/>
        <v>6.6445182724252493E-3</v>
      </c>
      <c r="G12" s="44">
        <v>8</v>
      </c>
      <c r="H12" s="45">
        <v>6.4308681672025723E-3</v>
      </c>
      <c r="I12" s="44">
        <v>7</v>
      </c>
      <c r="J12" s="45">
        <f t="shared" si="14"/>
        <v>5.5205047318611991E-3</v>
      </c>
      <c r="K12" s="44">
        <v>9</v>
      </c>
      <c r="L12" s="45">
        <f t="shared" si="15"/>
        <v>6.9713400464756006E-3</v>
      </c>
      <c r="M12" s="44">
        <v>14</v>
      </c>
      <c r="N12" s="70">
        <f t="shared" si="16"/>
        <v>1.0752688172043012E-2</v>
      </c>
      <c r="O12" s="44">
        <v>17</v>
      </c>
      <c r="P12" s="70">
        <f t="shared" si="1"/>
        <v>1.2221423436376708E-2</v>
      </c>
      <c r="Q12" s="44">
        <v>18</v>
      </c>
      <c r="R12" s="70">
        <f t="shared" si="2"/>
        <v>1.2649332396345749E-2</v>
      </c>
      <c r="S12" s="44">
        <v>17</v>
      </c>
      <c r="T12" s="70">
        <f t="shared" si="3"/>
        <v>1.1756569847856155E-2</v>
      </c>
      <c r="U12" s="59">
        <v>25</v>
      </c>
      <c r="V12" s="70">
        <f t="shared" si="4"/>
        <v>1.7123287671232876E-2</v>
      </c>
      <c r="W12" s="44">
        <v>25</v>
      </c>
      <c r="X12" s="70">
        <f t="shared" si="5"/>
        <v>1.6600265604249667E-2</v>
      </c>
      <c r="Y12" s="89"/>
      <c r="Z12" s="89"/>
      <c r="AA12" s="46"/>
      <c r="AB12" s="59">
        <f t="shared" si="17"/>
        <v>22</v>
      </c>
      <c r="AC12" s="60">
        <f t="shared" si="17"/>
        <v>1.3961743176809035E-2</v>
      </c>
      <c r="AD12" s="63" t="str">
        <f t="shared" si="6"/>
        <v>VA</v>
      </c>
      <c r="AE12" s="45">
        <v>7.8878177037686233E-3</v>
      </c>
      <c r="AF12" s="45">
        <v>1.6E-2</v>
      </c>
      <c r="AG12" s="45">
        <v>1.079734219269103E-2</v>
      </c>
      <c r="AH12" s="45">
        <v>9.6463022508038593E-3</v>
      </c>
      <c r="AI12" s="45">
        <v>8.6750788643533121E-3</v>
      </c>
      <c r="AJ12" s="45">
        <v>1.0069713400464756E-2</v>
      </c>
      <c r="AK12" s="45">
        <f t="shared" si="7"/>
        <v>1.0752688172043012E-2</v>
      </c>
      <c r="AL12" s="45" t="e">
        <f>#REF!</f>
        <v>#REF!</v>
      </c>
      <c r="AM12" s="45">
        <f t="shared" si="8"/>
        <v>1.2221423436376708E-2</v>
      </c>
      <c r="AN12" s="56"/>
      <c r="AO12" s="45">
        <f t="shared" si="9"/>
        <v>1.2649332396345749E-2</v>
      </c>
      <c r="AP12" s="3"/>
      <c r="AQ12" s="45">
        <f t="shared" si="10"/>
        <v>1.1756569847856155E-2</v>
      </c>
      <c r="AR12" s="45">
        <f t="shared" si="11"/>
        <v>1.7123287671232876E-2</v>
      </c>
      <c r="AS12" s="45">
        <f t="shared" si="12"/>
        <v>1.6600265604249667E-2</v>
      </c>
    </row>
    <row r="13" spans="1:45" s="5" customFormat="1" ht="15" hidden="1" customHeight="1" x14ac:dyDescent="0.2">
      <c r="A13" s="43" t="s">
        <v>18</v>
      </c>
      <c r="B13" s="44">
        <v>7</v>
      </c>
      <c r="C13" s="70">
        <f t="shared" si="0"/>
        <v>6.156552330694811E-3</v>
      </c>
      <c r="D13" s="46"/>
      <c r="E13" s="44">
        <v>2</v>
      </c>
      <c r="F13" s="45">
        <f t="shared" si="13"/>
        <v>1.6611295681063123E-3</v>
      </c>
      <c r="G13" s="44">
        <v>3</v>
      </c>
      <c r="H13" s="45">
        <v>2.4115755627009648E-3</v>
      </c>
      <c r="I13" s="44">
        <v>2</v>
      </c>
      <c r="J13" s="45">
        <f t="shared" si="14"/>
        <v>1.5772870662460567E-3</v>
      </c>
      <c r="K13" s="44">
        <v>4</v>
      </c>
      <c r="L13" s="45">
        <f t="shared" si="15"/>
        <v>3.0983733539891559E-3</v>
      </c>
      <c r="M13" s="44">
        <v>2</v>
      </c>
      <c r="N13" s="70">
        <f t="shared" si="16"/>
        <v>1.5360983102918587E-3</v>
      </c>
      <c r="O13" s="44">
        <v>4</v>
      </c>
      <c r="P13" s="70">
        <f t="shared" si="1"/>
        <v>2.875629043853343E-3</v>
      </c>
      <c r="Q13" s="44">
        <v>8</v>
      </c>
      <c r="R13" s="70">
        <f t="shared" si="2"/>
        <v>5.6219255094869993E-3</v>
      </c>
      <c r="S13" s="44">
        <v>6</v>
      </c>
      <c r="T13" s="70">
        <f t="shared" si="3"/>
        <v>4.1493775933609959E-3</v>
      </c>
      <c r="U13" s="59">
        <v>11</v>
      </c>
      <c r="V13" s="70">
        <f t="shared" si="4"/>
        <v>7.534246575342466E-3</v>
      </c>
      <c r="W13" s="44">
        <v>12</v>
      </c>
      <c r="X13" s="70">
        <f t="shared" si="5"/>
        <v>7.9681274900398405E-3</v>
      </c>
      <c r="Y13" s="89"/>
      <c r="Z13" s="89"/>
      <c r="AA13" s="46"/>
      <c r="AB13" s="59">
        <f t="shared" si="17"/>
        <v>5</v>
      </c>
      <c r="AC13" s="60">
        <f t="shared" si="17"/>
        <v>1.8115751593450295E-3</v>
      </c>
      <c r="AD13" s="63" t="str">
        <f>A13</f>
        <v>DE</v>
      </c>
      <c r="AE13" s="45">
        <v>0</v>
      </c>
      <c r="AF13" s="45">
        <v>0</v>
      </c>
      <c r="AG13" s="45">
        <v>6.6445182724252493E-3</v>
      </c>
      <c r="AH13" s="45">
        <v>7.2347266881028936E-3</v>
      </c>
      <c r="AI13" s="45">
        <v>7.8864353312302835E-3</v>
      </c>
      <c r="AJ13" s="45">
        <v>7.7459333849728895E-3</v>
      </c>
      <c r="AK13" s="45">
        <f>N13</f>
        <v>1.5360983102918587E-3</v>
      </c>
      <c r="AL13" s="45" t="e">
        <f>#REF!</f>
        <v>#REF!</v>
      </c>
      <c r="AM13" s="45">
        <f>P13</f>
        <v>2.875629043853343E-3</v>
      </c>
      <c r="AN13" s="56"/>
      <c r="AO13" s="45">
        <f>R13</f>
        <v>5.6219255094869993E-3</v>
      </c>
      <c r="AP13" s="3"/>
      <c r="AQ13" s="45">
        <f>T13</f>
        <v>4.1493775933609959E-3</v>
      </c>
      <c r="AR13" s="45">
        <f>V13</f>
        <v>7.534246575342466E-3</v>
      </c>
      <c r="AS13" s="45">
        <f>X13</f>
        <v>7.9681274900398405E-3</v>
      </c>
    </row>
    <row r="14" spans="1:45" s="5" customFormat="1" ht="15" hidden="1" customHeight="1" x14ac:dyDescent="0.2">
      <c r="A14" s="43" t="s">
        <v>16</v>
      </c>
      <c r="B14" s="44">
        <v>2</v>
      </c>
      <c r="C14" s="70">
        <f t="shared" si="0"/>
        <v>1.7590149516270889E-3</v>
      </c>
      <c r="D14" s="46"/>
      <c r="E14" s="44">
        <v>4</v>
      </c>
      <c r="F14" s="45">
        <f t="shared" si="13"/>
        <v>3.3222591362126247E-3</v>
      </c>
      <c r="G14" s="44">
        <v>4</v>
      </c>
      <c r="H14" s="45">
        <v>3.2154340836012861E-3</v>
      </c>
      <c r="I14" s="44">
        <v>5</v>
      </c>
      <c r="J14" s="45">
        <f t="shared" si="14"/>
        <v>3.9432176656151417E-3</v>
      </c>
      <c r="K14" s="44">
        <v>6</v>
      </c>
      <c r="L14" s="45">
        <f t="shared" si="15"/>
        <v>4.6475600309837332E-3</v>
      </c>
      <c r="M14" s="44">
        <v>6</v>
      </c>
      <c r="N14" s="70">
        <f t="shared" si="16"/>
        <v>4.608294930875576E-3</v>
      </c>
      <c r="O14" s="44">
        <v>6</v>
      </c>
      <c r="P14" s="70">
        <f t="shared" si="1"/>
        <v>4.3134435657800141E-3</v>
      </c>
      <c r="Q14" s="44">
        <v>8</v>
      </c>
      <c r="R14" s="70">
        <f t="shared" si="2"/>
        <v>5.6219255094869993E-3</v>
      </c>
      <c r="S14" s="44">
        <v>4</v>
      </c>
      <c r="T14" s="70">
        <f t="shared" si="3"/>
        <v>2.7662517289073307E-3</v>
      </c>
      <c r="U14" s="59">
        <v>2</v>
      </c>
      <c r="V14" s="70">
        <f t="shared" si="4"/>
        <v>1.3698630136986301E-3</v>
      </c>
      <c r="W14" s="44">
        <v>3</v>
      </c>
      <c r="X14" s="70">
        <f t="shared" si="5"/>
        <v>1.9920318725099601E-3</v>
      </c>
      <c r="Y14" s="89"/>
      <c r="Z14" s="89"/>
      <c r="AA14" s="46"/>
      <c r="AB14" s="59">
        <f t="shared" si="17"/>
        <v>1</v>
      </c>
      <c r="AC14" s="60">
        <f t="shared" si="17"/>
        <v>2.3301692088287121E-4</v>
      </c>
    </row>
    <row r="15" spans="1:45" s="5" customFormat="1" ht="29.25" customHeight="1" thickBot="1" x14ac:dyDescent="0.25">
      <c r="A15" s="43" t="s">
        <v>71</v>
      </c>
      <c r="B15" s="44">
        <f>SUM(B16:B44)</f>
        <v>29</v>
      </c>
      <c r="C15" s="70">
        <f t="shared" si="0"/>
        <v>2.5505716798592787E-2</v>
      </c>
      <c r="D15" s="46"/>
      <c r="E15" s="44"/>
      <c r="F15" s="45"/>
      <c r="G15" s="44"/>
      <c r="H15" s="45"/>
      <c r="I15" s="44"/>
      <c r="J15" s="45"/>
      <c r="K15" s="44"/>
      <c r="L15" s="45"/>
      <c r="M15" s="44"/>
      <c r="N15" s="70"/>
      <c r="O15" s="44">
        <f>SUM(O16:O44)</f>
        <v>74</v>
      </c>
      <c r="P15" s="70">
        <f t="shared" si="1"/>
        <v>5.3199137311286844E-2</v>
      </c>
      <c r="Q15" s="44">
        <f>SUM(Q16:Q44)</f>
        <v>83</v>
      </c>
      <c r="R15" s="70">
        <f t="shared" si="2"/>
        <v>5.8327477160927621E-2</v>
      </c>
      <c r="S15" s="44">
        <f>SUM(S16:S44)</f>
        <v>84</v>
      </c>
      <c r="T15" s="70">
        <f t="shared" si="3"/>
        <v>5.8091286307053944E-2</v>
      </c>
      <c r="U15" s="44">
        <f>SUM(U16:U44)</f>
        <v>88</v>
      </c>
      <c r="V15" s="70">
        <f t="shared" si="4"/>
        <v>6.0273972602739728E-2</v>
      </c>
      <c r="W15" s="44">
        <f>SUM(W16:W44)</f>
        <v>108</v>
      </c>
      <c r="X15" s="70">
        <f t="shared" si="5"/>
        <v>7.1713147410358571E-2</v>
      </c>
      <c r="Y15" s="100"/>
      <c r="Z15" s="93"/>
      <c r="AA15" s="46"/>
      <c r="AB15" s="59"/>
      <c r="AC15" s="60"/>
    </row>
    <row r="16" spans="1:45" s="5" customFormat="1" ht="15" hidden="1" customHeight="1" x14ac:dyDescent="0.2">
      <c r="A16" s="43" t="s">
        <v>8</v>
      </c>
      <c r="B16" s="44">
        <v>7</v>
      </c>
      <c r="C16" s="70">
        <f t="shared" si="0"/>
        <v>6.156552330694811E-3</v>
      </c>
      <c r="D16" s="46"/>
      <c r="E16" s="44">
        <v>8</v>
      </c>
      <c r="F16" s="45">
        <f t="shared" ref="F16:F32" si="18">E16/E$56</f>
        <v>6.6445182724252493E-3</v>
      </c>
      <c r="G16" s="44">
        <v>11</v>
      </c>
      <c r="H16" s="45">
        <v>8.8424437299035371E-3</v>
      </c>
      <c r="I16" s="44">
        <v>12</v>
      </c>
      <c r="J16" s="45">
        <f t="shared" ref="J16:J32" si="19">I16/I$56</f>
        <v>9.4637223974763408E-3</v>
      </c>
      <c r="K16" s="44">
        <v>11</v>
      </c>
      <c r="L16" s="45">
        <f t="shared" ref="L16:L32" si="20">K16/K$56</f>
        <v>8.5205267234701784E-3</v>
      </c>
      <c r="M16" s="44">
        <v>10</v>
      </c>
      <c r="N16" s="70">
        <f t="shared" ref="N16:N55" si="21">M16/M$56</f>
        <v>7.6804915514592934E-3</v>
      </c>
      <c r="O16" s="44">
        <v>8</v>
      </c>
      <c r="P16" s="70">
        <f t="shared" si="1"/>
        <v>5.7512580877066861E-3</v>
      </c>
      <c r="Q16" s="44">
        <v>8</v>
      </c>
      <c r="R16" s="70">
        <f t="shared" si="2"/>
        <v>5.6219255094869993E-3</v>
      </c>
      <c r="S16" s="44">
        <v>7</v>
      </c>
      <c r="T16" s="70">
        <f t="shared" si="3"/>
        <v>4.8409405255878286E-3</v>
      </c>
      <c r="U16" s="59">
        <v>11</v>
      </c>
      <c r="V16" s="70">
        <f t="shared" si="4"/>
        <v>7.534246575342466E-3</v>
      </c>
      <c r="W16" s="44">
        <v>17</v>
      </c>
      <c r="X16" s="70">
        <f t="shared" si="5"/>
        <v>1.1288180610889775E-2</v>
      </c>
      <c r="Y16" s="89"/>
      <c r="Z16" s="89"/>
      <c r="AA16" s="46"/>
      <c r="AB16" s="59">
        <f t="shared" ref="AB16:AB56" si="22">W16-B16</f>
        <v>10</v>
      </c>
      <c r="AC16" s="60">
        <f t="shared" ref="AC16:AC56" si="23">X16-C16</f>
        <v>5.1316282801949636E-3</v>
      </c>
      <c r="AD16" s="63" t="str">
        <f t="shared" si="6"/>
        <v>MA</v>
      </c>
      <c r="AE16" s="45">
        <v>2.6292725679228747E-3</v>
      </c>
      <c r="AF16" s="45">
        <v>9.7777777777777776E-3</v>
      </c>
      <c r="AG16" s="45">
        <v>6.6445182724252493E-3</v>
      </c>
      <c r="AH16" s="45">
        <v>6.4308681672025723E-3</v>
      </c>
      <c r="AI16" s="45">
        <v>5.5205047318611991E-3</v>
      </c>
      <c r="AJ16" s="45">
        <v>6.9713400464756006E-3</v>
      </c>
      <c r="AK16" s="45">
        <f t="shared" si="7"/>
        <v>7.6804915514592934E-3</v>
      </c>
      <c r="AL16" s="45" t="e">
        <f>#REF!</f>
        <v>#REF!</v>
      </c>
      <c r="AM16" s="45">
        <f t="shared" si="8"/>
        <v>5.7512580877066861E-3</v>
      </c>
      <c r="AN16" s="56"/>
      <c r="AO16" s="45">
        <f t="shared" si="9"/>
        <v>5.6219255094869993E-3</v>
      </c>
      <c r="AP16" s="3"/>
      <c r="AQ16" s="45">
        <f t="shared" si="10"/>
        <v>4.8409405255878286E-3</v>
      </c>
      <c r="AR16" s="45">
        <f t="shared" si="11"/>
        <v>7.534246575342466E-3</v>
      </c>
      <c r="AS16" s="45">
        <f t="shared" si="12"/>
        <v>1.1288180610889775E-2</v>
      </c>
    </row>
    <row r="17" spans="1:45" s="5" customFormat="1" ht="15" hidden="1" customHeight="1" x14ac:dyDescent="0.2">
      <c r="A17" s="43" t="s">
        <v>17</v>
      </c>
      <c r="B17" s="44">
        <v>2</v>
      </c>
      <c r="C17" s="70">
        <f t="shared" si="0"/>
        <v>1.7590149516270889E-3</v>
      </c>
      <c r="D17" s="46"/>
      <c r="E17" s="44">
        <v>3</v>
      </c>
      <c r="F17" s="45">
        <f t="shared" si="18"/>
        <v>2.4916943521594683E-3</v>
      </c>
      <c r="G17" s="44">
        <v>3</v>
      </c>
      <c r="H17" s="45">
        <v>2.4115755627009648E-3</v>
      </c>
      <c r="I17" s="44">
        <v>9</v>
      </c>
      <c r="J17" s="45">
        <f t="shared" si="19"/>
        <v>7.0977917981072556E-3</v>
      </c>
      <c r="K17" s="44">
        <v>6</v>
      </c>
      <c r="L17" s="45">
        <f t="shared" si="20"/>
        <v>4.6475600309837332E-3</v>
      </c>
      <c r="M17" s="44">
        <v>3</v>
      </c>
      <c r="N17" s="70">
        <f t="shared" si="21"/>
        <v>2.304147465437788E-3</v>
      </c>
      <c r="O17" s="44">
        <v>11</v>
      </c>
      <c r="P17" s="70">
        <f t="shared" si="1"/>
        <v>7.9079798705966927E-3</v>
      </c>
      <c r="Q17" s="44">
        <v>12</v>
      </c>
      <c r="R17" s="70">
        <f t="shared" si="2"/>
        <v>8.4328882642304981E-3</v>
      </c>
      <c r="S17" s="44">
        <v>6</v>
      </c>
      <c r="T17" s="70">
        <f t="shared" si="3"/>
        <v>4.1493775933609959E-3</v>
      </c>
      <c r="U17" s="59">
        <v>11</v>
      </c>
      <c r="V17" s="70">
        <f t="shared" si="4"/>
        <v>7.534246575342466E-3</v>
      </c>
      <c r="W17" s="44">
        <v>12</v>
      </c>
      <c r="X17" s="70">
        <f t="shared" si="5"/>
        <v>7.9681274900398405E-3</v>
      </c>
      <c r="Y17" s="89"/>
      <c r="Z17" s="89"/>
      <c r="AA17" s="46"/>
      <c r="AB17" s="59">
        <f t="shared" si="22"/>
        <v>10</v>
      </c>
      <c r="AC17" s="60">
        <f t="shared" si="23"/>
        <v>6.2091125384127512E-3</v>
      </c>
      <c r="AD17" s="63" t="str">
        <f t="shared" si="6"/>
        <v>CA</v>
      </c>
      <c r="AE17" s="45">
        <v>6.1349693251533744E-3</v>
      </c>
      <c r="AF17" s="45">
        <v>4.4444444444444444E-3</v>
      </c>
      <c r="AG17" s="45">
        <v>6.6445182724252493E-3</v>
      </c>
      <c r="AH17" s="45">
        <v>8.8424437299035371E-3</v>
      </c>
      <c r="AI17" s="45">
        <v>9.4637223974763408E-3</v>
      </c>
      <c r="AJ17" s="45">
        <v>8.5205267234701784E-3</v>
      </c>
      <c r="AK17" s="45">
        <f t="shared" si="7"/>
        <v>2.304147465437788E-3</v>
      </c>
      <c r="AL17" s="45" t="e">
        <f>#REF!</f>
        <v>#REF!</v>
      </c>
      <c r="AM17" s="45">
        <f t="shared" si="8"/>
        <v>7.9079798705966927E-3</v>
      </c>
      <c r="AN17" s="56"/>
      <c r="AO17" s="45">
        <f t="shared" si="9"/>
        <v>8.4328882642304981E-3</v>
      </c>
      <c r="AP17" s="3"/>
      <c r="AQ17" s="45">
        <f t="shared" si="10"/>
        <v>4.1493775933609959E-3</v>
      </c>
      <c r="AR17" s="45">
        <f t="shared" si="11"/>
        <v>7.534246575342466E-3</v>
      </c>
      <c r="AS17" s="45">
        <f t="shared" si="12"/>
        <v>7.9681274900398405E-3</v>
      </c>
    </row>
    <row r="18" spans="1:45" s="5" customFormat="1" ht="15" hidden="1" customHeight="1" x14ac:dyDescent="0.2">
      <c r="A18" s="43" t="s">
        <v>7</v>
      </c>
      <c r="B18" s="44">
        <v>9</v>
      </c>
      <c r="C18" s="70">
        <f t="shared" si="0"/>
        <v>7.9155672823219003E-3</v>
      </c>
      <c r="D18" s="46"/>
      <c r="E18" s="44">
        <v>13</v>
      </c>
      <c r="F18" s="45">
        <f t="shared" si="18"/>
        <v>1.079734219269103E-2</v>
      </c>
      <c r="G18" s="44">
        <v>12</v>
      </c>
      <c r="H18" s="45">
        <v>9.6463022508038593E-3</v>
      </c>
      <c r="I18" s="44">
        <v>11</v>
      </c>
      <c r="J18" s="45">
        <f t="shared" si="19"/>
        <v>8.6750788643533121E-3</v>
      </c>
      <c r="K18" s="44">
        <v>13</v>
      </c>
      <c r="L18" s="45">
        <f t="shared" si="20"/>
        <v>1.0069713400464756E-2</v>
      </c>
      <c r="M18" s="44">
        <v>10</v>
      </c>
      <c r="N18" s="70">
        <f t="shared" si="21"/>
        <v>7.6804915514592934E-3</v>
      </c>
      <c r="O18" s="44">
        <v>8</v>
      </c>
      <c r="P18" s="70">
        <f t="shared" si="1"/>
        <v>5.7512580877066861E-3</v>
      </c>
      <c r="Q18" s="44">
        <v>10</v>
      </c>
      <c r="R18" s="70">
        <f t="shared" si="2"/>
        <v>7.0274068868587487E-3</v>
      </c>
      <c r="S18" s="44">
        <v>15</v>
      </c>
      <c r="T18" s="70">
        <f t="shared" si="3"/>
        <v>1.0373443983402489E-2</v>
      </c>
      <c r="U18" s="59">
        <v>12</v>
      </c>
      <c r="V18" s="70">
        <f t="shared" si="4"/>
        <v>8.21917808219178E-3</v>
      </c>
      <c r="W18" s="44">
        <v>11</v>
      </c>
      <c r="X18" s="70">
        <f t="shared" si="5"/>
        <v>7.3041168658698535E-3</v>
      </c>
      <c r="Y18" s="89"/>
      <c r="Z18" s="89"/>
      <c r="AA18" s="46"/>
      <c r="AB18" s="59">
        <f t="shared" si="22"/>
        <v>2</v>
      </c>
      <c r="AC18" s="60">
        <f t="shared" si="23"/>
        <v>-6.1145041645204682E-4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s="5" customFormat="1" ht="15" hidden="1" customHeight="1" thickBot="1" x14ac:dyDescent="0.25">
      <c r="A19" s="43" t="s">
        <v>9</v>
      </c>
      <c r="B19" s="44">
        <v>0</v>
      </c>
      <c r="C19" s="70">
        <f t="shared" si="0"/>
        <v>0</v>
      </c>
      <c r="D19" s="46"/>
      <c r="E19" s="44">
        <v>8</v>
      </c>
      <c r="F19" s="45">
        <f t="shared" si="18"/>
        <v>6.6445182724252493E-3</v>
      </c>
      <c r="G19" s="44">
        <v>9</v>
      </c>
      <c r="H19" s="45">
        <v>7.2347266881028936E-3</v>
      </c>
      <c r="I19" s="44">
        <v>10</v>
      </c>
      <c r="J19" s="45">
        <f t="shared" si="19"/>
        <v>7.8864353312302835E-3</v>
      </c>
      <c r="K19" s="44">
        <v>10</v>
      </c>
      <c r="L19" s="45">
        <f t="shared" si="20"/>
        <v>7.7459333849728895E-3</v>
      </c>
      <c r="M19" s="44">
        <v>11</v>
      </c>
      <c r="N19" s="70">
        <f t="shared" si="21"/>
        <v>8.4485407066052232E-3</v>
      </c>
      <c r="O19" s="44">
        <v>10</v>
      </c>
      <c r="P19" s="70">
        <f t="shared" si="1"/>
        <v>7.1890726096333572E-3</v>
      </c>
      <c r="Q19" s="44">
        <v>16</v>
      </c>
      <c r="R19" s="70">
        <f t="shared" si="2"/>
        <v>1.1243851018973999E-2</v>
      </c>
      <c r="S19" s="44">
        <v>14</v>
      </c>
      <c r="T19" s="70">
        <f t="shared" si="3"/>
        <v>9.6818810511756573E-3</v>
      </c>
      <c r="U19" s="59">
        <v>12</v>
      </c>
      <c r="V19" s="70">
        <f t="shared" si="4"/>
        <v>8.21917808219178E-3</v>
      </c>
      <c r="W19" s="44">
        <v>11</v>
      </c>
      <c r="X19" s="70">
        <f t="shared" si="5"/>
        <v>7.3041168658698535E-3</v>
      </c>
      <c r="Y19" s="89"/>
      <c r="Z19" s="89"/>
      <c r="AA19" s="46"/>
      <c r="AB19" s="59">
        <f t="shared" si="22"/>
        <v>11</v>
      </c>
      <c r="AC19" s="60">
        <f t="shared" si="23"/>
        <v>7.3041168658698535E-3</v>
      </c>
      <c r="AD19" s="64" t="s">
        <v>11</v>
      </c>
      <c r="AE19" s="41">
        <v>1.1393514460999123E-2</v>
      </c>
      <c r="AF19" s="41">
        <v>3.2000000000000001E-2</v>
      </c>
      <c r="AG19" s="41">
        <v>3.9867109634551492E-2</v>
      </c>
      <c r="AH19" s="41">
        <v>4.9035369774919617E-2</v>
      </c>
      <c r="AI19" s="41">
        <v>5.5E-2</v>
      </c>
      <c r="AJ19" s="41">
        <v>0.05</v>
      </c>
      <c r="AK19" s="41">
        <f>N55</f>
        <v>4.5314900153609831E-2</v>
      </c>
      <c r="AL19" s="41" t="e">
        <f>#REF!</f>
        <v>#REF!</v>
      </c>
      <c r="AM19" s="41">
        <f>P55</f>
        <v>4.9604601006470163E-2</v>
      </c>
      <c r="AN19" s="56"/>
      <c r="AO19" s="41">
        <f>R55</f>
        <v>5.5516514406184117E-2</v>
      </c>
      <c r="AP19" s="51"/>
      <c r="AQ19" s="41">
        <f>T55</f>
        <v>5.4633471645919779E-2</v>
      </c>
      <c r="AR19" s="41">
        <f>V55</f>
        <v>6.5068493150684928E-2</v>
      </c>
      <c r="AS19" s="41">
        <f>X55</f>
        <v>6.5737051792828682E-2</v>
      </c>
    </row>
    <row r="20" spans="1:45" s="5" customFormat="1" ht="15" hidden="1" customHeight="1" thickTop="1" thickBot="1" x14ac:dyDescent="0.25">
      <c r="A20" s="43" t="s">
        <v>27</v>
      </c>
      <c r="B20" s="44">
        <v>0</v>
      </c>
      <c r="C20" s="70">
        <f t="shared" si="0"/>
        <v>0</v>
      </c>
      <c r="D20" s="46"/>
      <c r="E20" s="44">
        <v>0</v>
      </c>
      <c r="F20" s="45">
        <f t="shared" si="18"/>
        <v>0</v>
      </c>
      <c r="G20" s="44">
        <v>1</v>
      </c>
      <c r="H20" s="45">
        <f>G20/G$56</f>
        <v>8.0385852090032153E-4</v>
      </c>
      <c r="I20" s="44">
        <v>1</v>
      </c>
      <c r="J20" s="45">
        <f t="shared" si="19"/>
        <v>7.8864353312302837E-4</v>
      </c>
      <c r="K20" s="44">
        <v>2</v>
      </c>
      <c r="L20" s="45">
        <f t="shared" si="20"/>
        <v>1.5491866769945779E-3</v>
      </c>
      <c r="M20" s="44">
        <v>2</v>
      </c>
      <c r="N20" s="70">
        <f t="shared" si="21"/>
        <v>1.5360983102918587E-3</v>
      </c>
      <c r="O20" s="44">
        <v>5</v>
      </c>
      <c r="P20" s="70">
        <f t="shared" si="1"/>
        <v>3.5945363048166786E-3</v>
      </c>
      <c r="Q20" s="44">
        <v>4</v>
      </c>
      <c r="R20" s="70">
        <f t="shared" si="2"/>
        <v>2.8109627547434997E-3</v>
      </c>
      <c r="S20" s="44">
        <v>5</v>
      </c>
      <c r="T20" s="70">
        <f t="shared" si="3"/>
        <v>3.4578146611341631E-3</v>
      </c>
      <c r="U20" s="59">
        <v>7</v>
      </c>
      <c r="V20" s="70">
        <f t="shared" si="4"/>
        <v>4.7945205479452057E-3</v>
      </c>
      <c r="W20" s="44">
        <v>7</v>
      </c>
      <c r="X20" s="70">
        <f t="shared" si="5"/>
        <v>4.6480743691899072E-3</v>
      </c>
      <c r="Y20" s="89"/>
      <c r="Z20" s="89"/>
      <c r="AA20" s="46"/>
      <c r="AB20" s="59">
        <f t="shared" si="22"/>
        <v>7</v>
      </c>
      <c r="AC20" s="60">
        <f t="shared" si="23"/>
        <v>4.6480743691899072E-3</v>
      </c>
      <c r="AD20" s="65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</row>
    <row r="21" spans="1:45" s="5" customFormat="1" ht="15" hidden="1" customHeight="1" thickTop="1" x14ac:dyDescent="0.2">
      <c r="A21" s="43" t="s">
        <v>13</v>
      </c>
      <c r="B21" s="44">
        <v>2</v>
      </c>
      <c r="C21" s="70">
        <f t="shared" si="0"/>
        <v>1.7590149516270889E-3</v>
      </c>
      <c r="D21" s="46"/>
      <c r="E21" s="44">
        <v>5</v>
      </c>
      <c r="F21" s="45">
        <f t="shared" si="18"/>
        <v>4.152823920265781E-3</v>
      </c>
      <c r="G21" s="44">
        <v>6</v>
      </c>
      <c r="H21" s="45">
        <v>4.8231511254019296E-3</v>
      </c>
      <c r="I21" s="44">
        <v>5</v>
      </c>
      <c r="J21" s="45">
        <f t="shared" si="19"/>
        <v>3.9432176656151417E-3</v>
      </c>
      <c r="K21" s="44">
        <v>5</v>
      </c>
      <c r="L21" s="45">
        <f t="shared" si="20"/>
        <v>3.8729666924864447E-3</v>
      </c>
      <c r="M21" s="44">
        <v>0</v>
      </c>
      <c r="N21" s="70">
        <f t="shared" si="21"/>
        <v>0</v>
      </c>
      <c r="O21" s="44">
        <v>4</v>
      </c>
      <c r="P21" s="70">
        <f t="shared" si="1"/>
        <v>2.875629043853343E-3</v>
      </c>
      <c r="Q21" s="44">
        <v>6</v>
      </c>
      <c r="R21" s="70">
        <f t="shared" si="2"/>
        <v>4.216444132115249E-3</v>
      </c>
      <c r="S21" s="44">
        <v>5</v>
      </c>
      <c r="T21" s="70">
        <f t="shared" si="3"/>
        <v>3.4578146611341631E-3</v>
      </c>
      <c r="U21" s="59">
        <v>6</v>
      </c>
      <c r="V21" s="70">
        <f t="shared" si="4"/>
        <v>4.10958904109589E-3</v>
      </c>
      <c r="W21" s="44">
        <v>6</v>
      </c>
      <c r="X21" s="70">
        <f t="shared" si="5"/>
        <v>3.9840637450199202E-3</v>
      </c>
      <c r="Y21" s="89"/>
      <c r="Z21" s="89"/>
      <c r="AA21" s="46"/>
      <c r="AB21" s="59">
        <f t="shared" si="22"/>
        <v>4</v>
      </c>
      <c r="AC21" s="60">
        <f t="shared" si="23"/>
        <v>2.2250487933928313E-3</v>
      </c>
    </row>
    <row r="22" spans="1:45" s="5" customFormat="1" ht="15" hidden="1" customHeight="1" x14ac:dyDescent="0.2">
      <c r="A22" s="43" t="s">
        <v>46</v>
      </c>
      <c r="B22" s="44">
        <v>0</v>
      </c>
      <c r="C22" s="70">
        <f t="shared" si="0"/>
        <v>0</v>
      </c>
      <c r="D22" s="46"/>
      <c r="E22" s="44">
        <v>0</v>
      </c>
      <c r="F22" s="45">
        <f t="shared" si="18"/>
        <v>0</v>
      </c>
      <c r="G22" s="44">
        <v>0</v>
      </c>
      <c r="H22" s="45">
        <f>G22/G$56</f>
        <v>0</v>
      </c>
      <c r="I22" s="44">
        <v>1</v>
      </c>
      <c r="J22" s="45">
        <f t="shared" si="19"/>
        <v>7.8864353312302837E-4</v>
      </c>
      <c r="K22" s="44">
        <v>2</v>
      </c>
      <c r="L22" s="45">
        <f t="shared" si="20"/>
        <v>1.5491866769945779E-3</v>
      </c>
      <c r="M22" s="44">
        <v>4</v>
      </c>
      <c r="N22" s="70">
        <f t="shared" si="21"/>
        <v>3.0721966205837174E-3</v>
      </c>
      <c r="O22" s="44">
        <v>4</v>
      </c>
      <c r="P22" s="70">
        <f t="shared" si="1"/>
        <v>2.875629043853343E-3</v>
      </c>
      <c r="Q22" s="44">
        <v>4</v>
      </c>
      <c r="R22" s="70">
        <f t="shared" si="2"/>
        <v>2.8109627547434997E-3</v>
      </c>
      <c r="S22" s="44">
        <v>3</v>
      </c>
      <c r="T22" s="70">
        <f t="shared" si="3"/>
        <v>2.0746887966804979E-3</v>
      </c>
      <c r="U22" s="59">
        <v>4</v>
      </c>
      <c r="V22" s="70">
        <f t="shared" si="4"/>
        <v>2.7397260273972603E-3</v>
      </c>
      <c r="W22" s="44">
        <v>5</v>
      </c>
      <c r="X22" s="70">
        <f t="shared" si="5"/>
        <v>3.3200531208499337E-3</v>
      </c>
      <c r="Y22" s="89"/>
      <c r="Z22" s="89"/>
      <c r="AA22" s="46"/>
      <c r="AB22" s="59">
        <f t="shared" si="22"/>
        <v>5</v>
      </c>
      <c r="AC22" s="60">
        <f t="shared" si="23"/>
        <v>3.3200531208499337E-3</v>
      </c>
    </row>
    <row r="23" spans="1:45" s="5" customFormat="1" ht="15" hidden="1" customHeight="1" x14ac:dyDescent="0.2">
      <c r="A23" s="43" t="s">
        <v>14</v>
      </c>
      <c r="B23" s="44">
        <v>2</v>
      </c>
      <c r="C23" s="70">
        <f t="shared" si="0"/>
        <v>1.7590149516270889E-3</v>
      </c>
      <c r="D23" s="46"/>
      <c r="E23" s="44">
        <v>3</v>
      </c>
      <c r="F23" s="45">
        <f t="shared" si="18"/>
        <v>2.4916943521594683E-3</v>
      </c>
      <c r="G23" s="44">
        <v>5</v>
      </c>
      <c r="H23" s="45">
        <v>4.0192926045016075E-3</v>
      </c>
      <c r="I23" s="44">
        <v>2</v>
      </c>
      <c r="J23" s="45">
        <f t="shared" si="19"/>
        <v>1.5772870662460567E-3</v>
      </c>
      <c r="K23" s="44">
        <v>2</v>
      </c>
      <c r="L23" s="45">
        <f t="shared" si="20"/>
        <v>1.5491866769945779E-3</v>
      </c>
      <c r="M23" s="44">
        <v>2</v>
      </c>
      <c r="N23" s="70">
        <f t="shared" si="21"/>
        <v>1.5360983102918587E-3</v>
      </c>
      <c r="O23" s="44">
        <v>2</v>
      </c>
      <c r="P23" s="70">
        <f t="shared" si="1"/>
        <v>1.4378145219266715E-3</v>
      </c>
      <c r="Q23" s="44">
        <v>3</v>
      </c>
      <c r="R23" s="70">
        <f t="shared" si="2"/>
        <v>2.1082220660576245E-3</v>
      </c>
      <c r="S23" s="44">
        <v>4</v>
      </c>
      <c r="T23" s="70">
        <f t="shared" si="3"/>
        <v>2.7662517289073307E-3</v>
      </c>
      <c r="U23" s="59">
        <v>2</v>
      </c>
      <c r="V23" s="70">
        <f t="shared" si="4"/>
        <v>1.3698630136986301E-3</v>
      </c>
      <c r="W23" s="44">
        <v>5</v>
      </c>
      <c r="X23" s="70">
        <f t="shared" si="5"/>
        <v>3.3200531208499337E-3</v>
      </c>
      <c r="Y23" s="89"/>
      <c r="Z23" s="89"/>
      <c r="AA23" s="46"/>
      <c r="AB23" s="59">
        <f t="shared" si="22"/>
        <v>3</v>
      </c>
      <c r="AC23" s="60">
        <f t="shared" si="23"/>
        <v>1.5610381692228448E-3</v>
      </c>
    </row>
    <row r="24" spans="1:45" s="5" customFormat="1" ht="15" hidden="1" customHeight="1" x14ac:dyDescent="0.2">
      <c r="A24" s="43" t="s">
        <v>31</v>
      </c>
      <c r="B24" s="44">
        <v>0</v>
      </c>
      <c r="C24" s="70">
        <f t="shared" si="0"/>
        <v>0</v>
      </c>
      <c r="D24" s="46"/>
      <c r="E24" s="44">
        <v>3</v>
      </c>
      <c r="F24" s="45">
        <f t="shared" si="18"/>
        <v>2.4916943521594683E-3</v>
      </c>
      <c r="G24" s="44">
        <v>2</v>
      </c>
      <c r="H24" s="45">
        <f>G24/G$56</f>
        <v>1.6077170418006431E-3</v>
      </c>
      <c r="I24" s="44">
        <v>2</v>
      </c>
      <c r="J24" s="45">
        <f t="shared" si="19"/>
        <v>1.5772870662460567E-3</v>
      </c>
      <c r="K24" s="44">
        <v>1</v>
      </c>
      <c r="L24" s="45">
        <f t="shared" si="20"/>
        <v>7.7459333849728897E-4</v>
      </c>
      <c r="M24" s="44">
        <v>3</v>
      </c>
      <c r="N24" s="70">
        <f t="shared" si="21"/>
        <v>2.304147465437788E-3</v>
      </c>
      <c r="O24" s="44">
        <v>3</v>
      </c>
      <c r="P24" s="70">
        <f t="shared" si="1"/>
        <v>2.1567217828900071E-3</v>
      </c>
      <c r="Q24" s="44">
        <v>3</v>
      </c>
      <c r="R24" s="70">
        <f t="shared" si="2"/>
        <v>2.1082220660576245E-3</v>
      </c>
      <c r="S24" s="44">
        <v>4</v>
      </c>
      <c r="T24" s="70">
        <f t="shared" si="3"/>
        <v>2.7662517289073307E-3</v>
      </c>
      <c r="U24" s="59">
        <v>4</v>
      </c>
      <c r="V24" s="70">
        <f t="shared" si="4"/>
        <v>2.7397260273972603E-3</v>
      </c>
      <c r="W24" s="44">
        <v>5</v>
      </c>
      <c r="X24" s="70">
        <f t="shared" si="5"/>
        <v>3.3200531208499337E-3</v>
      </c>
      <c r="Y24" s="89"/>
      <c r="Z24" s="89"/>
      <c r="AA24" s="46"/>
      <c r="AB24" s="59">
        <f t="shared" si="22"/>
        <v>5</v>
      </c>
      <c r="AC24" s="60">
        <f t="shared" si="23"/>
        <v>3.3200531208499337E-3</v>
      </c>
    </row>
    <row r="25" spans="1:45" s="5" customFormat="1" ht="15" hidden="1" customHeight="1" x14ac:dyDescent="0.2">
      <c r="A25" s="43" t="s">
        <v>29</v>
      </c>
      <c r="B25" s="44">
        <v>0</v>
      </c>
      <c r="C25" s="70">
        <f t="shared" si="0"/>
        <v>0</v>
      </c>
      <c r="D25" s="46"/>
      <c r="E25" s="44">
        <v>3</v>
      </c>
      <c r="F25" s="45">
        <f t="shared" si="18"/>
        <v>2.4916943521594683E-3</v>
      </c>
      <c r="G25" s="44">
        <v>2</v>
      </c>
      <c r="H25" s="45">
        <f>G25/G$56</f>
        <v>1.6077170418006431E-3</v>
      </c>
      <c r="I25" s="44">
        <v>2</v>
      </c>
      <c r="J25" s="45">
        <f t="shared" si="19"/>
        <v>1.5772870662460567E-3</v>
      </c>
      <c r="K25" s="44">
        <v>2</v>
      </c>
      <c r="L25" s="45">
        <f t="shared" si="20"/>
        <v>1.5491866769945779E-3</v>
      </c>
      <c r="M25" s="44">
        <v>0</v>
      </c>
      <c r="N25" s="70">
        <f t="shared" si="21"/>
        <v>0</v>
      </c>
      <c r="O25" s="44">
        <v>1</v>
      </c>
      <c r="P25" s="70">
        <f t="shared" si="1"/>
        <v>7.1890726096333576E-4</v>
      </c>
      <c r="Q25" s="44"/>
      <c r="R25" s="70">
        <f t="shared" si="2"/>
        <v>0</v>
      </c>
      <c r="S25" s="44">
        <v>1</v>
      </c>
      <c r="T25" s="70">
        <f t="shared" si="3"/>
        <v>6.9156293222683268E-4</v>
      </c>
      <c r="U25" s="59">
        <v>2</v>
      </c>
      <c r="V25" s="70">
        <f t="shared" si="4"/>
        <v>1.3698630136986301E-3</v>
      </c>
      <c r="W25" s="44">
        <v>4</v>
      </c>
      <c r="X25" s="70">
        <f t="shared" si="5"/>
        <v>2.6560424966799467E-3</v>
      </c>
      <c r="Y25" s="89"/>
      <c r="Z25" s="89"/>
      <c r="AA25" s="46"/>
      <c r="AB25" s="59">
        <f t="shared" si="22"/>
        <v>4</v>
      </c>
      <c r="AC25" s="60">
        <f t="shared" si="23"/>
        <v>2.6560424966799467E-3</v>
      </c>
    </row>
    <row r="26" spans="1:45" s="5" customFormat="1" ht="15" hidden="1" customHeight="1" x14ac:dyDescent="0.2">
      <c r="A26" s="43" t="s">
        <v>21</v>
      </c>
      <c r="B26" s="44">
        <v>0</v>
      </c>
      <c r="C26" s="70">
        <f t="shared" si="0"/>
        <v>0</v>
      </c>
      <c r="D26" s="46"/>
      <c r="E26" s="44">
        <v>0</v>
      </c>
      <c r="F26" s="45">
        <f t="shared" si="18"/>
        <v>0</v>
      </c>
      <c r="G26" s="44">
        <v>1</v>
      </c>
      <c r="H26" s="45">
        <f>G26/G$56</f>
        <v>8.0385852090032153E-4</v>
      </c>
      <c r="I26" s="44">
        <v>0</v>
      </c>
      <c r="J26" s="45">
        <f t="shared" si="19"/>
        <v>0</v>
      </c>
      <c r="K26" s="44">
        <v>1</v>
      </c>
      <c r="L26" s="45">
        <f t="shared" si="20"/>
        <v>7.7459333849728897E-4</v>
      </c>
      <c r="M26" s="44">
        <v>2</v>
      </c>
      <c r="N26" s="70">
        <f t="shared" si="21"/>
        <v>1.5360983102918587E-3</v>
      </c>
      <c r="O26" s="44">
        <v>3</v>
      </c>
      <c r="P26" s="70">
        <f t="shared" si="1"/>
        <v>2.1567217828900071E-3</v>
      </c>
      <c r="Q26" s="44">
        <v>5</v>
      </c>
      <c r="R26" s="70">
        <f t="shared" si="2"/>
        <v>3.5137034434293743E-3</v>
      </c>
      <c r="S26" s="44">
        <v>4</v>
      </c>
      <c r="T26" s="70">
        <f t="shared" si="3"/>
        <v>2.7662517289073307E-3</v>
      </c>
      <c r="U26" s="59">
        <v>4</v>
      </c>
      <c r="V26" s="70">
        <f t="shared" si="4"/>
        <v>2.7397260273972603E-3</v>
      </c>
      <c r="W26" s="44">
        <v>3</v>
      </c>
      <c r="X26" s="70">
        <f t="shared" si="5"/>
        <v>1.9920318725099601E-3</v>
      </c>
      <c r="Y26" s="89"/>
      <c r="Z26" s="89"/>
      <c r="AA26" s="46"/>
      <c r="AB26" s="59">
        <f t="shared" si="22"/>
        <v>3</v>
      </c>
      <c r="AC26" s="60">
        <f t="shared" si="23"/>
        <v>1.9920318725099601E-3</v>
      </c>
    </row>
    <row r="27" spans="1:45" s="5" customFormat="1" ht="15" hidden="1" customHeight="1" x14ac:dyDescent="0.2">
      <c r="A27" s="43" t="s">
        <v>22</v>
      </c>
      <c r="B27" s="44">
        <v>0</v>
      </c>
      <c r="C27" s="70">
        <f t="shared" si="0"/>
        <v>0</v>
      </c>
      <c r="D27" s="46"/>
      <c r="E27" s="44">
        <v>0</v>
      </c>
      <c r="F27" s="45">
        <f t="shared" si="18"/>
        <v>0</v>
      </c>
      <c r="G27" s="44">
        <v>1</v>
      </c>
      <c r="H27" s="45">
        <f>G27/G$56</f>
        <v>8.0385852090032153E-4</v>
      </c>
      <c r="I27" s="44">
        <v>1</v>
      </c>
      <c r="J27" s="45">
        <f t="shared" si="19"/>
        <v>7.8864353312302837E-4</v>
      </c>
      <c r="K27" s="44">
        <v>1</v>
      </c>
      <c r="L27" s="45">
        <f t="shared" si="20"/>
        <v>7.7459333849728897E-4</v>
      </c>
      <c r="M27" s="44">
        <v>1</v>
      </c>
      <c r="N27" s="70">
        <f t="shared" si="21"/>
        <v>7.6804915514592934E-4</v>
      </c>
      <c r="O27" s="44">
        <v>0</v>
      </c>
      <c r="P27" s="70">
        <f t="shared" si="1"/>
        <v>0</v>
      </c>
      <c r="Q27" s="44">
        <v>0</v>
      </c>
      <c r="R27" s="70">
        <f t="shared" si="2"/>
        <v>0</v>
      </c>
      <c r="S27" s="44">
        <v>0</v>
      </c>
      <c r="T27" s="70">
        <f t="shared" si="3"/>
        <v>0</v>
      </c>
      <c r="U27" s="59">
        <v>0</v>
      </c>
      <c r="V27" s="70">
        <f t="shared" si="4"/>
        <v>0</v>
      </c>
      <c r="W27" s="44">
        <v>3</v>
      </c>
      <c r="X27" s="70">
        <f t="shared" si="5"/>
        <v>1.9920318725099601E-3</v>
      </c>
      <c r="Y27" s="89"/>
      <c r="Z27" s="89"/>
      <c r="AA27" s="46"/>
      <c r="AB27" s="59">
        <f t="shared" si="22"/>
        <v>3</v>
      </c>
      <c r="AC27" s="60">
        <f t="shared" si="23"/>
        <v>1.9920318725099601E-3</v>
      </c>
    </row>
    <row r="28" spans="1:45" s="5" customFormat="1" ht="15" hidden="1" customHeight="1" x14ac:dyDescent="0.2">
      <c r="A28" s="43" t="s">
        <v>15</v>
      </c>
      <c r="B28" s="44">
        <v>3</v>
      </c>
      <c r="C28" s="70">
        <f t="shared" si="0"/>
        <v>2.6385224274406332E-3</v>
      </c>
      <c r="D28" s="46"/>
      <c r="E28" s="44">
        <v>1</v>
      </c>
      <c r="F28" s="45">
        <f t="shared" si="18"/>
        <v>8.3056478405315617E-4</v>
      </c>
      <c r="G28" s="44">
        <v>4</v>
      </c>
      <c r="H28" s="45">
        <v>3.2154340836012861E-3</v>
      </c>
      <c r="I28" s="44">
        <v>3</v>
      </c>
      <c r="J28" s="45">
        <f t="shared" si="19"/>
        <v>2.3659305993690852E-3</v>
      </c>
      <c r="K28" s="44">
        <v>2</v>
      </c>
      <c r="L28" s="45">
        <f t="shared" si="20"/>
        <v>1.5491866769945779E-3</v>
      </c>
      <c r="M28" s="44">
        <v>1</v>
      </c>
      <c r="N28" s="70">
        <f t="shared" si="21"/>
        <v>7.6804915514592934E-4</v>
      </c>
      <c r="O28" s="44">
        <v>2</v>
      </c>
      <c r="P28" s="70">
        <f t="shared" si="1"/>
        <v>1.4378145219266715E-3</v>
      </c>
      <c r="Q28" s="44">
        <v>2</v>
      </c>
      <c r="R28" s="70">
        <f t="shared" si="2"/>
        <v>1.4054813773717498E-3</v>
      </c>
      <c r="S28" s="44">
        <v>3</v>
      </c>
      <c r="T28" s="70">
        <f t="shared" si="3"/>
        <v>2.0746887966804979E-3</v>
      </c>
      <c r="U28" s="59">
        <v>1</v>
      </c>
      <c r="V28" s="70">
        <f t="shared" si="4"/>
        <v>6.8493150684931507E-4</v>
      </c>
      <c r="W28" s="44">
        <v>2</v>
      </c>
      <c r="X28" s="70">
        <f t="shared" si="5"/>
        <v>1.3280212483399733E-3</v>
      </c>
      <c r="Y28" s="89"/>
      <c r="Z28" s="89"/>
      <c r="AA28" s="46"/>
      <c r="AB28" s="59">
        <f t="shared" si="22"/>
        <v>-1</v>
      </c>
      <c r="AC28" s="60">
        <f t="shared" si="23"/>
        <v>-1.3105011791006598E-3</v>
      </c>
    </row>
    <row r="29" spans="1:45" s="5" customFormat="1" ht="15" hidden="1" customHeight="1" x14ac:dyDescent="0.2">
      <c r="A29" s="43" t="s">
        <v>42</v>
      </c>
      <c r="B29" s="44">
        <v>2</v>
      </c>
      <c r="C29" s="70">
        <f t="shared" si="0"/>
        <v>1.7590149516270889E-3</v>
      </c>
      <c r="D29" s="46"/>
      <c r="E29" s="44">
        <v>0</v>
      </c>
      <c r="F29" s="45">
        <f t="shared" si="18"/>
        <v>0</v>
      </c>
      <c r="G29" s="44">
        <v>0</v>
      </c>
      <c r="H29" s="45">
        <f>G29/G$56</f>
        <v>0</v>
      </c>
      <c r="I29" s="44">
        <v>0</v>
      </c>
      <c r="J29" s="45">
        <f t="shared" si="19"/>
        <v>0</v>
      </c>
      <c r="K29" s="44">
        <v>0</v>
      </c>
      <c r="L29" s="45">
        <f t="shared" si="20"/>
        <v>0</v>
      </c>
      <c r="M29" s="44">
        <v>0</v>
      </c>
      <c r="N29" s="70">
        <f t="shared" si="21"/>
        <v>0</v>
      </c>
      <c r="O29" s="44"/>
      <c r="P29" s="70">
        <f t="shared" si="1"/>
        <v>0</v>
      </c>
      <c r="Q29" s="44">
        <v>1</v>
      </c>
      <c r="R29" s="70">
        <f t="shared" si="2"/>
        <v>7.0274068868587491E-4</v>
      </c>
      <c r="S29" s="44">
        <v>2</v>
      </c>
      <c r="T29" s="70">
        <f t="shared" si="3"/>
        <v>1.3831258644536654E-3</v>
      </c>
      <c r="U29" s="59">
        <v>2</v>
      </c>
      <c r="V29" s="70">
        <f t="shared" si="4"/>
        <v>1.3698630136986301E-3</v>
      </c>
      <c r="W29" s="44">
        <v>2</v>
      </c>
      <c r="X29" s="70">
        <f t="shared" si="5"/>
        <v>1.3280212483399733E-3</v>
      </c>
      <c r="Y29" s="89"/>
      <c r="Z29" s="89"/>
      <c r="AA29" s="46"/>
      <c r="AB29" s="59">
        <f t="shared" si="22"/>
        <v>0</v>
      </c>
      <c r="AC29" s="60">
        <f t="shared" si="23"/>
        <v>-4.3099370328711557E-4</v>
      </c>
    </row>
    <row r="30" spans="1:45" s="5" customFormat="1" ht="15" hidden="1" customHeight="1" x14ac:dyDescent="0.2">
      <c r="A30" s="43" t="s">
        <v>20</v>
      </c>
      <c r="B30" s="44">
        <v>0</v>
      </c>
      <c r="C30" s="70">
        <f t="shared" si="0"/>
        <v>0</v>
      </c>
      <c r="D30" s="46"/>
      <c r="E30" s="44">
        <v>1</v>
      </c>
      <c r="F30" s="45">
        <f t="shared" si="18"/>
        <v>8.3056478405315617E-4</v>
      </c>
      <c r="G30" s="44">
        <v>1</v>
      </c>
      <c r="H30" s="45">
        <f>G30/G$56</f>
        <v>8.0385852090032153E-4</v>
      </c>
      <c r="I30" s="44">
        <v>0</v>
      </c>
      <c r="J30" s="45">
        <f t="shared" si="19"/>
        <v>0</v>
      </c>
      <c r="K30" s="44">
        <v>0</v>
      </c>
      <c r="L30" s="45">
        <f t="shared" si="20"/>
        <v>0</v>
      </c>
      <c r="M30" s="44">
        <v>0</v>
      </c>
      <c r="N30" s="70">
        <f t="shared" si="21"/>
        <v>0</v>
      </c>
      <c r="O30" s="44">
        <v>0</v>
      </c>
      <c r="P30" s="70">
        <f t="shared" si="1"/>
        <v>0</v>
      </c>
      <c r="Q30" s="44">
        <v>0</v>
      </c>
      <c r="R30" s="70">
        <f t="shared" si="2"/>
        <v>0</v>
      </c>
      <c r="S30" s="44">
        <v>1</v>
      </c>
      <c r="T30" s="70">
        <f t="shared" si="3"/>
        <v>6.9156293222683268E-4</v>
      </c>
      <c r="U30" s="59">
        <v>1</v>
      </c>
      <c r="V30" s="70">
        <f t="shared" si="4"/>
        <v>6.8493150684931507E-4</v>
      </c>
      <c r="W30" s="44">
        <v>1</v>
      </c>
      <c r="X30" s="70">
        <f t="shared" si="5"/>
        <v>6.6401062416998667E-4</v>
      </c>
      <c r="Y30" s="89"/>
      <c r="Z30" s="89"/>
      <c r="AA30" s="46"/>
      <c r="AB30" s="59">
        <f t="shared" si="22"/>
        <v>1</v>
      </c>
      <c r="AC30" s="60">
        <f t="shared" si="23"/>
        <v>6.6401062416998667E-4</v>
      </c>
    </row>
    <row r="31" spans="1:45" s="5" customFormat="1" ht="15" hidden="1" customHeight="1" x14ac:dyDescent="0.2">
      <c r="A31" s="43" t="s">
        <v>51</v>
      </c>
      <c r="B31" s="44">
        <v>0</v>
      </c>
      <c r="C31" s="70">
        <f t="shared" si="0"/>
        <v>0</v>
      </c>
      <c r="D31" s="46"/>
      <c r="E31" s="44">
        <v>2</v>
      </c>
      <c r="F31" s="45">
        <f t="shared" si="18"/>
        <v>1.6611295681063123E-3</v>
      </c>
      <c r="G31" s="44">
        <v>0</v>
      </c>
      <c r="H31" s="45">
        <f>G31/G$56</f>
        <v>0</v>
      </c>
      <c r="I31" s="44">
        <v>0</v>
      </c>
      <c r="J31" s="45">
        <f t="shared" si="19"/>
        <v>0</v>
      </c>
      <c r="K31" s="44">
        <v>0</v>
      </c>
      <c r="L31" s="45">
        <f t="shared" si="20"/>
        <v>0</v>
      </c>
      <c r="M31" s="44">
        <v>0</v>
      </c>
      <c r="N31" s="70">
        <f t="shared" si="21"/>
        <v>0</v>
      </c>
      <c r="O31" s="44">
        <v>0</v>
      </c>
      <c r="P31" s="70">
        <f t="shared" si="1"/>
        <v>0</v>
      </c>
      <c r="Q31" s="44">
        <v>0</v>
      </c>
      <c r="R31" s="70">
        <f t="shared" si="2"/>
        <v>0</v>
      </c>
      <c r="S31" s="44">
        <v>1</v>
      </c>
      <c r="T31" s="70">
        <f t="shared" si="3"/>
        <v>6.9156293222683268E-4</v>
      </c>
      <c r="U31" s="59">
        <v>1</v>
      </c>
      <c r="V31" s="70">
        <f t="shared" si="4"/>
        <v>6.8493150684931507E-4</v>
      </c>
      <c r="W31" s="44">
        <v>1</v>
      </c>
      <c r="X31" s="70">
        <f t="shared" si="5"/>
        <v>6.6401062416998667E-4</v>
      </c>
      <c r="Y31" s="89"/>
      <c r="Z31" s="89"/>
      <c r="AA31" s="46"/>
      <c r="AB31" s="59">
        <f t="shared" si="22"/>
        <v>1</v>
      </c>
      <c r="AC31" s="60">
        <f t="shared" si="23"/>
        <v>6.6401062416998667E-4</v>
      </c>
    </row>
    <row r="32" spans="1:45" s="5" customFormat="1" ht="15" hidden="1" customHeight="1" x14ac:dyDescent="0.2">
      <c r="A32" s="43" t="s">
        <v>23</v>
      </c>
      <c r="B32" s="44">
        <v>0</v>
      </c>
      <c r="C32" s="70">
        <f t="shared" si="0"/>
        <v>0</v>
      </c>
      <c r="D32" s="46"/>
      <c r="E32" s="44">
        <v>1</v>
      </c>
      <c r="F32" s="45">
        <f t="shared" si="18"/>
        <v>8.3056478405315617E-4</v>
      </c>
      <c r="G32" s="44">
        <v>1</v>
      </c>
      <c r="H32" s="45">
        <f>G32/G$56</f>
        <v>8.0385852090032153E-4</v>
      </c>
      <c r="I32" s="44">
        <v>2</v>
      </c>
      <c r="J32" s="45">
        <f t="shared" si="19"/>
        <v>1.5772870662460567E-3</v>
      </c>
      <c r="K32" s="44">
        <v>1</v>
      </c>
      <c r="L32" s="45">
        <f t="shared" si="20"/>
        <v>7.7459333849728897E-4</v>
      </c>
      <c r="M32" s="44">
        <v>2</v>
      </c>
      <c r="N32" s="70">
        <f t="shared" si="21"/>
        <v>1.5360983102918587E-3</v>
      </c>
      <c r="O32" s="44">
        <v>0</v>
      </c>
      <c r="P32" s="70">
        <f t="shared" si="1"/>
        <v>0</v>
      </c>
      <c r="Q32" s="44">
        <v>0</v>
      </c>
      <c r="R32" s="70">
        <f t="shared" si="2"/>
        <v>0</v>
      </c>
      <c r="S32" s="44">
        <v>0</v>
      </c>
      <c r="T32" s="70">
        <f t="shared" si="3"/>
        <v>0</v>
      </c>
      <c r="U32" s="59">
        <v>1</v>
      </c>
      <c r="V32" s="70">
        <f t="shared" si="4"/>
        <v>6.8493150684931507E-4</v>
      </c>
      <c r="W32" s="44">
        <v>1</v>
      </c>
      <c r="X32" s="70">
        <f t="shared" si="5"/>
        <v>6.6401062416998667E-4</v>
      </c>
      <c r="Y32" s="89"/>
      <c r="Z32" s="89"/>
      <c r="AA32" s="46"/>
      <c r="AB32" s="59">
        <f t="shared" si="22"/>
        <v>1</v>
      </c>
      <c r="AC32" s="60">
        <f t="shared" si="23"/>
        <v>6.6401062416998667E-4</v>
      </c>
    </row>
    <row r="33" spans="1:29" s="5" customFormat="1" ht="15" hidden="1" customHeight="1" x14ac:dyDescent="0.2">
      <c r="A33" s="43" t="s">
        <v>0</v>
      </c>
      <c r="B33" s="44">
        <v>0</v>
      </c>
      <c r="C33" s="70">
        <f t="shared" si="0"/>
        <v>0</v>
      </c>
      <c r="D33" s="46"/>
      <c r="E33" s="44"/>
      <c r="F33" s="45"/>
      <c r="G33" s="44"/>
      <c r="H33" s="45"/>
      <c r="I33" s="44"/>
      <c r="J33" s="45"/>
      <c r="K33" s="44"/>
      <c r="L33" s="45"/>
      <c r="M33" s="44">
        <v>0</v>
      </c>
      <c r="N33" s="70">
        <f t="shared" si="21"/>
        <v>0</v>
      </c>
      <c r="O33" s="44">
        <v>0</v>
      </c>
      <c r="P33" s="70">
        <f t="shared" si="1"/>
        <v>0</v>
      </c>
      <c r="Q33" s="44">
        <v>0</v>
      </c>
      <c r="R33" s="70">
        <f t="shared" si="2"/>
        <v>0</v>
      </c>
      <c r="S33" s="44">
        <v>1</v>
      </c>
      <c r="T33" s="70">
        <f t="shared" si="3"/>
        <v>6.9156293222683268E-4</v>
      </c>
      <c r="U33" s="59">
        <v>1</v>
      </c>
      <c r="V33" s="70">
        <f t="shared" si="4"/>
        <v>6.8493150684931507E-4</v>
      </c>
      <c r="W33" s="44">
        <v>1</v>
      </c>
      <c r="X33" s="70">
        <f t="shared" si="5"/>
        <v>6.6401062416998667E-4</v>
      </c>
      <c r="Y33" s="89"/>
      <c r="Z33" s="89"/>
      <c r="AA33" s="46"/>
      <c r="AB33" s="59">
        <f t="shared" si="22"/>
        <v>1</v>
      </c>
      <c r="AC33" s="60">
        <f t="shared" si="23"/>
        <v>6.6401062416998667E-4</v>
      </c>
    </row>
    <row r="34" spans="1:29" s="5" customFormat="1" ht="15" hidden="1" customHeight="1" x14ac:dyDescent="0.2">
      <c r="A34" s="43" t="s">
        <v>38</v>
      </c>
      <c r="B34" s="44">
        <v>0</v>
      </c>
      <c r="C34" s="70">
        <f t="shared" si="0"/>
        <v>0</v>
      </c>
      <c r="D34" s="46"/>
      <c r="E34" s="44">
        <v>0</v>
      </c>
      <c r="F34" s="45">
        <f t="shared" ref="F34:F39" si="24">E34/E$56</f>
        <v>0</v>
      </c>
      <c r="G34" s="44">
        <v>0</v>
      </c>
      <c r="H34" s="45">
        <f t="shared" ref="H34:H39" si="25">G34/G$56</f>
        <v>0</v>
      </c>
      <c r="I34" s="44">
        <v>1</v>
      </c>
      <c r="J34" s="45">
        <f t="shared" ref="J34:J39" si="26">I34/I$56</f>
        <v>7.8864353312302837E-4</v>
      </c>
      <c r="K34" s="44">
        <v>2</v>
      </c>
      <c r="L34" s="45">
        <f t="shared" ref="L34:L39" si="27">K34/K$56</f>
        <v>1.5491866769945779E-3</v>
      </c>
      <c r="M34" s="44">
        <v>1</v>
      </c>
      <c r="N34" s="70">
        <f t="shared" si="21"/>
        <v>7.6804915514592934E-4</v>
      </c>
      <c r="O34" s="44">
        <v>1</v>
      </c>
      <c r="P34" s="70">
        <f t="shared" si="1"/>
        <v>7.1890726096333576E-4</v>
      </c>
      <c r="Q34" s="44">
        <v>1</v>
      </c>
      <c r="R34" s="70">
        <f t="shared" si="2"/>
        <v>7.0274068868587491E-4</v>
      </c>
      <c r="S34" s="44">
        <v>1</v>
      </c>
      <c r="T34" s="70">
        <f t="shared" si="3"/>
        <v>6.9156293222683268E-4</v>
      </c>
      <c r="U34" s="59">
        <v>1</v>
      </c>
      <c r="V34" s="70">
        <f t="shared" si="4"/>
        <v>6.8493150684931507E-4</v>
      </c>
      <c r="W34" s="44">
        <v>1</v>
      </c>
      <c r="X34" s="70">
        <f t="shared" si="5"/>
        <v>6.6401062416998667E-4</v>
      </c>
      <c r="Y34" s="89"/>
      <c r="Z34" s="89"/>
      <c r="AA34" s="46"/>
      <c r="AB34" s="59">
        <f t="shared" si="22"/>
        <v>1</v>
      </c>
      <c r="AC34" s="60">
        <f t="shared" si="23"/>
        <v>6.6401062416998667E-4</v>
      </c>
    </row>
    <row r="35" spans="1:29" s="5" customFormat="1" ht="15" hidden="1" customHeight="1" x14ac:dyDescent="0.2">
      <c r="A35" s="43" t="s">
        <v>25</v>
      </c>
      <c r="B35" s="44">
        <v>0</v>
      </c>
      <c r="C35" s="70">
        <f t="shared" si="0"/>
        <v>0</v>
      </c>
      <c r="D35" s="46"/>
      <c r="E35" s="44">
        <v>1</v>
      </c>
      <c r="F35" s="45">
        <f t="shared" si="24"/>
        <v>8.3056478405315617E-4</v>
      </c>
      <c r="G35" s="44">
        <v>1</v>
      </c>
      <c r="H35" s="45">
        <f t="shared" si="25"/>
        <v>8.0385852090032153E-4</v>
      </c>
      <c r="I35" s="44">
        <v>1</v>
      </c>
      <c r="J35" s="45">
        <f t="shared" si="26"/>
        <v>7.8864353312302837E-4</v>
      </c>
      <c r="K35" s="44">
        <v>1</v>
      </c>
      <c r="L35" s="45">
        <f t="shared" si="27"/>
        <v>7.7459333849728897E-4</v>
      </c>
      <c r="M35" s="44">
        <v>3</v>
      </c>
      <c r="N35" s="70">
        <f t="shared" si="21"/>
        <v>2.304147465437788E-3</v>
      </c>
      <c r="O35" s="44">
        <v>1</v>
      </c>
      <c r="P35" s="70">
        <f t="shared" si="1"/>
        <v>7.1890726096333576E-4</v>
      </c>
      <c r="Q35" s="44">
        <v>2</v>
      </c>
      <c r="R35" s="70">
        <f t="shared" si="2"/>
        <v>1.4054813773717498E-3</v>
      </c>
      <c r="S35" s="44">
        <v>1</v>
      </c>
      <c r="T35" s="70">
        <f t="shared" si="3"/>
        <v>6.9156293222683268E-4</v>
      </c>
      <c r="U35" s="59">
        <v>0</v>
      </c>
      <c r="V35" s="70">
        <f t="shared" si="4"/>
        <v>0</v>
      </c>
      <c r="W35" s="44">
        <v>1</v>
      </c>
      <c r="X35" s="70">
        <f t="shared" si="5"/>
        <v>6.6401062416998667E-4</v>
      </c>
      <c r="Y35" s="89"/>
      <c r="Z35" s="89"/>
      <c r="AA35" s="46"/>
      <c r="AB35" s="59">
        <f t="shared" si="22"/>
        <v>1</v>
      </c>
      <c r="AC35" s="60">
        <f t="shared" si="23"/>
        <v>6.6401062416998667E-4</v>
      </c>
    </row>
    <row r="36" spans="1:29" s="5" customFormat="1" ht="15" hidden="1" customHeight="1" x14ac:dyDescent="0.2">
      <c r="A36" s="43" t="s">
        <v>28</v>
      </c>
      <c r="B36" s="44">
        <v>0</v>
      </c>
      <c r="C36" s="70">
        <f t="shared" si="0"/>
        <v>0</v>
      </c>
      <c r="D36" s="46"/>
      <c r="E36" s="44">
        <v>0</v>
      </c>
      <c r="F36" s="45">
        <f t="shared" si="24"/>
        <v>0</v>
      </c>
      <c r="G36" s="44">
        <v>1</v>
      </c>
      <c r="H36" s="45">
        <f t="shared" si="25"/>
        <v>8.0385852090032153E-4</v>
      </c>
      <c r="I36" s="44">
        <v>1</v>
      </c>
      <c r="J36" s="45">
        <f t="shared" si="26"/>
        <v>7.8864353312302837E-4</v>
      </c>
      <c r="K36" s="44">
        <v>1</v>
      </c>
      <c r="L36" s="45">
        <f t="shared" si="27"/>
        <v>7.7459333849728897E-4</v>
      </c>
      <c r="M36" s="44">
        <v>2</v>
      </c>
      <c r="N36" s="70">
        <f t="shared" si="21"/>
        <v>1.5360983102918587E-3</v>
      </c>
      <c r="O36" s="44">
        <v>1</v>
      </c>
      <c r="P36" s="70">
        <f t="shared" si="1"/>
        <v>7.1890726096333576E-4</v>
      </c>
      <c r="Q36" s="44">
        <v>2</v>
      </c>
      <c r="R36" s="70">
        <f t="shared" si="2"/>
        <v>1.4054813773717498E-3</v>
      </c>
      <c r="S36" s="44">
        <v>1</v>
      </c>
      <c r="T36" s="70">
        <f t="shared" si="3"/>
        <v>6.9156293222683268E-4</v>
      </c>
      <c r="U36" s="59">
        <v>1</v>
      </c>
      <c r="V36" s="70">
        <f t="shared" si="4"/>
        <v>6.8493150684931507E-4</v>
      </c>
      <c r="W36" s="44">
        <v>1</v>
      </c>
      <c r="X36" s="70">
        <f t="shared" si="5"/>
        <v>6.6401062416998667E-4</v>
      </c>
      <c r="Y36" s="89"/>
      <c r="Z36" s="89"/>
      <c r="AA36" s="46"/>
      <c r="AB36" s="59">
        <f t="shared" si="22"/>
        <v>1</v>
      </c>
      <c r="AC36" s="60">
        <f t="shared" si="23"/>
        <v>6.6401062416998667E-4</v>
      </c>
    </row>
    <row r="37" spans="1:29" s="5" customFormat="1" ht="15" hidden="1" customHeight="1" x14ac:dyDescent="0.2">
      <c r="A37" s="43" t="s">
        <v>43</v>
      </c>
      <c r="B37" s="44">
        <v>1</v>
      </c>
      <c r="C37" s="70">
        <f t="shared" si="0"/>
        <v>8.7950747581354446E-4</v>
      </c>
      <c r="D37" s="46"/>
      <c r="E37" s="44">
        <v>0</v>
      </c>
      <c r="F37" s="45">
        <f t="shared" si="24"/>
        <v>0</v>
      </c>
      <c r="G37" s="44">
        <v>0</v>
      </c>
      <c r="H37" s="45">
        <f t="shared" si="25"/>
        <v>0</v>
      </c>
      <c r="I37" s="44">
        <v>0</v>
      </c>
      <c r="J37" s="45">
        <f t="shared" si="26"/>
        <v>0</v>
      </c>
      <c r="K37" s="44">
        <v>3</v>
      </c>
      <c r="L37" s="45">
        <f t="shared" si="27"/>
        <v>2.3237800154918666E-3</v>
      </c>
      <c r="M37" s="44">
        <v>4</v>
      </c>
      <c r="N37" s="70">
        <f t="shared" si="21"/>
        <v>3.0721966205837174E-3</v>
      </c>
      <c r="O37" s="44">
        <v>0</v>
      </c>
      <c r="P37" s="70">
        <f t="shared" si="1"/>
        <v>0</v>
      </c>
      <c r="Q37" s="44">
        <v>0</v>
      </c>
      <c r="R37" s="70">
        <f t="shared" si="2"/>
        <v>0</v>
      </c>
      <c r="S37" s="44">
        <v>0</v>
      </c>
      <c r="T37" s="70">
        <f t="shared" si="3"/>
        <v>0</v>
      </c>
      <c r="U37" s="59">
        <v>0</v>
      </c>
      <c r="V37" s="70">
        <f t="shared" si="4"/>
        <v>0</v>
      </c>
      <c r="W37" s="44">
        <v>1</v>
      </c>
      <c r="X37" s="70">
        <f t="shared" si="5"/>
        <v>6.6401062416998667E-4</v>
      </c>
      <c r="Y37" s="89"/>
      <c r="Z37" s="89"/>
      <c r="AA37" s="46"/>
      <c r="AB37" s="59">
        <f t="shared" si="22"/>
        <v>0</v>
      </c>
      <c r="AC37" s="60">
        <f t="shared" si="23"/>
        <v>-2.1549685164355778E-4</v>
      </c>
    </row>
    <row r="38" spans="1:29" s="5" customFormat="1" ht="15" hidden="1" customHeight="1" x14ac:dyDescent="0.2">
      <c r="A38" s="43" t="s">
        <v>40</v>
      </c>
      <c r="B38" s="44">
        <v>0</v>
      </c>
      <c r="C38" s="70">
        <f t="shared" si="0"/>
        <v>0</v>
      </c>
      <c r="D38" s="46"/>
      <c r="E38" s="44">
        <v>0</v>
      </c>
      <c r="F38" s="45">
        <f t="shared" si="24"/>
        <v>0</v>
      </c>
      <c r="G38" s="44">
        <v>0</v>
      </c>
      <c r="H38" s="45">
        <f t="shared" si="25"/>
        <v>0</v>
      </c>
      <c r="I38" s="44">
        <v>0</v>
      </c>
      <c r="J38" s="45">
        <f t="shared" si="26"/>
        <v>0</v>
      </c>
      <c r="K38" s="44">
        <v>1</v>
      </c>
      <c r="L38" s="45">
        <f t="shared" si="27"/>
        <v>7.7459333849728897E-4</v>
      </c>
      <c r="M38" s="44">
        <v>4</v>
      </c>
      <c r="N38" s="70">
        <f t="shared" si="21"/>
        <v>3.0721966205837174E-3</v>
      </c>
      <c r="O38" s="44">
        <v>5</v>
      </c>
      <c r="P38" s="70">
        <f t="shared" si="1"/>
        <v>3.5945363048166786E-3</v>
      </c>
      <c r="Q38" s="44">
        <v>3</v>
      </c>
      <c r="R38" s="70">
        <f t="shared" si="2"/>
        <v>2.1082220660576245E-3</v>
      </c>
      <c r="S38" s="44">
        <v>1</v>
      </c>
      <c r="T38" s="70">
        <f t="shared" si="3"/>
        <v>6.9156293222683268E-4</v>
      </c>
      <c r="U38" s="59">
        <v>1</v>
      </c>
      <c r="V38" s="70">
        <f t="shared" si="4"/>
        <v>6.8493150684931507E-4</v>
      </c>
      <c r="W38" s="44">
        <v>1</v>
      </c>
      <c r="X38" s="70">
        <f t="shared" si="5"/>
        <v>6.6401062416998667E-4</v>
      </c>
      <c r="Y38" s="89"/>
      <c r="Z38" s="89"/>
      <c r="AA38" s="46"/>
      <c r="AB38" s="59">
        <f t="shared" si="22"/>
        <v>1</v>
      </c>
      <c r="AC38" s="60">
        <f t="shared" si="23"/>
        <v>6.6401062416998667E-4</v>
      </c>
    </row>
    <row r="39" spans="1:29" s="5" customFormat="1" ht="15" hidden="1" customHeight="1" x14ac:dyDescent="0.2">
      <c r="A39" s="43" t="s">
        <v>30</v>
      </c>
      <c r="B39" s="44">
        <v>0</v>
      </c>
      <c r="C39" s="70">
        <f t="shared" ref="C39:C55" si="28">B39/B$56</f>
        <v>0</v>
      </c>
      <c r="D39" s="46"/>
      <c r="E39" s="44">
        <v>1</v>
      </c>
      <c r="F39" s="45">
        <f t="shared" si="24"/>
        <v>8.3056478405315617E-4</v>
      </c>
      <c r="G39" s="44">
        <v>1</v>
      </c>
      <c r="H39" s="45">
        <f t="shared" si="25"/>
        <v>8.0385852090032153E-4</v>
      </c>
      <c r="I39" s="44">
        <v>1</v>
      </c>
      <c r="J39" s="45">
        <f t="shared" si="26"/>
        <v>7.8864353312302837E-4</v>
      </c>
      <c r="K39" s="44">
        <v>2</v>
      </c>
      <c r="L39" s="45">
        <f t="shared" si="27"/>
        <v>1.5491866769945779E-3</v>
      </c>
      <c r="M39" s="44">
        <v>1</v>
      </c>
      <c r="N39" s="70">
        <f t="shared" si="21"/>
        <v>7.6804915514592934E-4</v>
      </c>
      <c r="O39" s="44">
        <v>1</v>
      </c>
      <c r="P39" s="70">
        <f t="shared" ref="P39:P55" si="29">O39/O$56</f>
        <v>7.1890726096333576E-4</v>
      </c>
      <c r="Q39" s="44">
        <v>0</v>
      </c>
      <c r="R39" s="70">
        <f t="shared" ref="R39:R55" si="30">Q39/Q$56</f>
        <v>0</v>
      </c>
      <c r="S39" s="44">
        <v>0</v>
      </c>
      <c r="T39" s="70">
        <f t="shared" ref="T39:T55" si="31">S39/S$56</f>
        <v>0</v>
      </c>
      <c r="U39" s="59">
        <v>1</v>
      </c>
      <c r="V39" s="70">
        <f t="shared" ref="V39:V55" si="32">U39/U$56</f>
        <v>6.8493150684931507E-4</v>
      </c>
      <c r="W39" s="44">
        <v>1</v>
      </c>
      <c r="X39" s="70">
        <f t="shared" ref="X39:X55" si="33">W39/W$56</f>
        <v>6.6401062416998667E-4</v>
      </c>
      <c r="Y39" s="89"/>
      <c r="Z39" s="89"/>
      <c r="AA39" s="46"/>
      <c r="AB39" s="59">
        <f t="shared" si="22"/>
        <v>1</v>
      </c>
      <c r="AC39" s="60">
        <f t="shared" si="23"/>
        <v>6.6401062416998667E-4</v>
      </c>
    </row>
    <row r="40" spans="1:29" s="5" customFormat="1" ht="15" hidden="1" customHeight="1" x14ac:dyDescent="0.2">
      <c r="A40" s="43" t="s">
        <v>67</v>
      </c>
      <c r="B40" s="44">
        <v>0</v>
      </c>
      <c r="C40" s="70">
        <f t="shared" si="28"/>
        <v>0</v>
      </c>
      <c r="D40" s="46"/>
      <c r="E40" s="44"/>
      <c r="F40" s="45"/>
      <c r="G40" s="44"/>
      <c r="H40" s="45"/>
      <c r="I40" s="44"/>
      <c r="J40" s="45"/>
      <c r="K40" s="44"/>
      <c r="L40" s="45"/>
      <c r="M40" s="44">
        <v>0</v>
      </c>
      <c r="N40" s="70">
        <f t="shared" si="21"/>
        <v>0</v>
      </c>
      <c r="O40" s="44">
        <v>0</v>
      </c>
      <c r="P40" s="70">
        <f t="shared" si="29"/>
        <v>0</v>
      </c>
      <c r="Q40" s="44">
        <v>0</v>
      </c>
      <c r="R40" s="70">
        <f t="shared" si="30"/>
        <v>0</v>
      </c>
      <c r="S40" s="44">
        <v>0</v>
      </c>
      <c r="T40" s="70">
        <f t="shared" si="31"/>
        <v>0</v>
      </c>
      <c r="U40" s="59">
        <v>0</v>
      </c>
      <c r="V40" s="70">
        <f t="shared" si="32"/>
        <v>0</v>
      </c>
      <c r="W40" s="44">
        <v>1</v>
      </c>
      <c r="X40" s="70">
        <f t="shared" si="33"/>
        <v>6.6401062416998667E-4</v>
      </c>
      <c r="Y40" s="89"/>
      <c r="Z40" s="89"/>
      <c r="AA40" s="46"/>
      <c r="AB40" s="59">
        <f t="shared" si="22"/>
        <v>1</v>
      </c>
      <c r="AC40" s="60">
        <f t="shared" si="23"/>
        <v>6.6401062416998667E-4</v>
      </c>
    </row>
    <row r="41" spans="1:29" s="5" customFormat="1" ht="15" hidden="1" customHeight="1" x14ac:dyDescent="0.2">
      <c r="A41" s="43" t="s">
        <v>59</v>
      </c>
      <c r="B41" s="44">
        <v>0</v>
      </c>
      <c r="C41" s="70">
        <f t="shared" si="28"/>
        <v>0</v>
      </c>
      <c r="D41" s="46"/>
      <c r="E41" s="44">
        <v>0</v>
      </c>
      <c r="F41" s="45">
        <f>E41/E$56</f>
        <v>0</v>
      </c>
      <c r="G41" s="44">
        <v>0</v>
      </c>
      <c r="H41" s="45">
        <f>G41/G$56</f>
        <v>0</v>
      </c>
      <c r="I41" s="44">
        <v>0</v>
      </c>
      <c r="J41" s="45">
        <f>I41/I$56</f>
        <v>0</v>
      </c>
      <c r="K41" s="44">
        <v>0</v>
      </c>
      <c r="L41" s="45">
        <f>K41/K$56</f>
        <v>0</v>
      </c>
      <c r="M41" s="44">
        <v>1</v>
      </c>
      <c r="N41" s="70">
        <f t="shared" si="21"/>
        <v>7.6804915514592934E-4</v>
      </c>
      <c r="O41" s="44">
        <v>1</v>
      </c>
      <c r="P41" s="70">
        <f t="shared" si="29"/>
        <v>7.1890726096333576E-4</v>
      </c>
      <c r="Q41" s="44">
        <v>0</v>
      </c>
      <c r="R41" s="70">
        <f t="shared" si="30"/>
        <v>0</v>
      </c>
      <c r="S41" s="44">
        <v>0</v>
      </c>
      <c r="T41" s="70">
        <f t="shared" si="31"/>
        <v>0</v>
      </c>
      <c r="U41" s="59">
        <v>1</v>
      </c>
      <c r="V41" s="70">
        <f t="shared" si="32"/>
        <v>6.8493150684931507E-4</v>
      </c>
      <c r="W41" s="44">
        <v>1</v>
      </c>
      <c r="X41" s="70">
        <f t="shared" si="33"/>
        <v>6.6401062416998667E-4</v>
      </c>
      <c r="Y41" s="89"/>
      <c r="Z41" s="89"/>
      <c r="AA41" s="46"/>
      <c r="AB41" s="59">
        <f t="shared" si="22"/>
        <v>1</v>
      </c>
      <c r="AC41" s="60">
        <f t="shared" si="23"/>
        <v>6.6401062416998667E-4</v>
      </c>
    </row>
    <row r="42" spans="1:29" s="5" customFormat="1" ht="15" hidden="1" customHeight="1" x14ac:dyDescent="0.2">
      <c r="A42" s="43" t="s">
        <v>32</v>
      </c>
      <c r="B42" s="44">
        <v>1</v>
      </c>
      <c r="C42" s="70">
        <f t="shared" si="28"/>
        <v>8.7950747581354446E-4</v>
      </c>
      <c r="D42" s="46"/>
      <c r="E42" s="44">
        <v>0</v>
      </c>
      <c r="F42" s="45">
        <f>E42/E$56</f>
        <v>0</v>
      </c>
      <c r="G42" s="44">
        <v>1</v>
      </c>
      <c r="H42" s="45">
        <f>G42/G$56</f>
        <v>8.0385852090032153E-4</v>
      </c>
      <c r="I42" s="44">
        <v>2</v>
      </c>
      <c r="J42" s="45">
        <f>I42/I$56</f>
        <v>1.5772870662460567E-3</v>
      </c>
      <c r="K42" s="44">
        <v>2</v>
      </c>
      <c r="L42" s="45">
        <f>K42/K$56</f>
        <v>1.5491866769945779E-3</v>
      </c>
      <c r="M42" s="44">
        <v>2</v>
      </c>
      <c r="N42" s="70">
        <f t="shared" si="21"/>
        <v>1.5360983102918587E-3</v>
      </c>
      <c r="O42" s="44">
        <v>2</v>
      </c>
      <c r="P42" s="70">
        <f t="shared" si="29"/>
        <v>1.4378145219266715E-3</v>
      </c>
      <c r="Q42" s="44">
        <v>1</v>
      </c>
      <c r="R42" s="70">
        <f t="shared" si="30"/>
        <v>7.0274068868587491E-4</v>
      </c>
      <c r="S42" s="44">
        <v>1</v>
      </c>
      <c r="T42" s="70">
        <f t="shared" si="31"/>
        <v>6.9156293222683268E-4</v>
      </c>
      <c r="U42" s="59">
        <v>0</v>
      </c>
      <c r="V42" s="70">
        <f t="shared" si="32"/>
        <v>0</v>
      </c>
      <c r="W42" s="44">
        <v>1</v>
      </c>
      <c r="X42" s="70">
        <f t="shared" si="33"/>
        <v>6.6401062416998667E-4</v>
      </c>
      <c r="Y42" s="89"/>
      <c r="Z42" s="89"/>
      <c r="AA42" s="46"/>
      <c r="AB42" s="59">
        <f t="shared" si="22"/>
        <v>0</v>
      </c>
      <c r="AC42" s="60">
        <f t="shared" si="23"/>
        <v>-2.1549685164355778E-4</v>
      </c>
    </row>
    <row r="43" spans="1:29" s="5" customFormat="1" ht="15" hidden="1" customHeight="1" x14ac:dyDescent="0.2">
      <c r="A43" s="43" t="s">
        <v>33</v>
      </c>
      <c r="B43" s="44">
        <v>0</v>
      </c>
      <c r="C43" s="70">
        <f t="shared" si="28"/>
        <v>0</v>
      </c>
      <c r="D43" s="46"/>
      <c r="E43" s="44">
        <v>1</v>
      </c>
      <c r="F43" s="45">
        <f>E43/E$56</f>
        <v>8.3056478405315617E-4</v>
      </c>
      <c r="G43" s="44">
        <v>2</v>
      </c>
      <c r="H43" s="45">
        <f>G43/G$56</f>
        <v>1.6077170418006431E-3</v>
      </c>
      <c r="I43" s="44">
        <v>1</v>
      </c>
      <c r="J43" s="45">
        <f>I43/I$56</f>
        <v>7.8864353312302837E-4</v>
      </c>
      <c r="K43" s="44">
        <v>2</v>
      </c>
      <c r="L43" s="45">
        <f>K43/K$56</f>
        <v>1.5491866769945779E-3</v>
      </c>
      <c r="M43" s="44">
        <v>1</v>
      </c>
      <c r="N43" s="70">
        <f t="shared" si="21"/>
        <v>7.6804915514592934E-4</v>
      </c>
      <c r="O43" s="44">
        <v>0</v>
      </c>
      <c r="P43" s="70">
        <f t="shared" si="29"/>
        <v>0</v>
      </c>
      <c r="Q43" s="44">
        <v>0</v>
      </c>
      <c r="R43" s="70">
        <f t="shared" si="30"/>
        <v>0</v>
      </c>
      <c r="S43" s="44">
        <v>0</v>
      </c>
      <c r="T43" s="70">
        <f t="shared" si="31"/>
        <v>0</v>
      </c>
      <c r="U43" s="59">
        <v>1</v>
      </c>
      <c r="V43" s="70">
        <f t="shared" si="32"/>
        <v>6.8493150684931507E-4</v>
      </c>
      <c r="W43" s="44">
        <v>1</v>
      </c>
      <c r="X43" s="70">
        <f t="shared" si="33"/>
        <v>6.6401062416998667E-4</v>
      </c>
      <c r="Y43" s="89"/>
      <c r="Z43" s="89"/>
      <c r="AA43" s="46"/>
      <c r="AB43" s="59">
        <f t="shared" si="22"/>
        <v>1</v>
      </c>
      <c r="AC43" s="60">
        <f t="shared" si="23"/>
        <v>6.6401062416998667E-4</v>
      </c>
    </row>
    <row r="44" spans="1:29" s="5" customFormat="1" ht="15" hidden="1" customHeight="1" thickBot="1" x14ac:dyDescent="0.25">
      <c r="A44" s="39" t="s">
        <v>34</v>
      </c>
      <c r="B44" s="40">
        <v>0</v>
      </c>
      <c r="C44" s="72">
        <f t="shared" si="28"/>
        <v>0</v>
      </c>
      <c r="D44" s="46"/>
      <c r="E44" s="44">
        <v>2</v>
      </c>
      <c r="F44" s="45">
        <f>E44/E$56</f>
        <v>1.6611295681063123E-3</v>
      </c>
      <c r="G44" s="44">
        <v>1</v>
      </c>
      <c r="H44" s="45">
        <f>G44/G$56</f>
        <v>8.0385852090032153E-4</v>
      </c>
      <c r="I44" s="44">
        <v>2</v>
      </c>
      <c r="J44" s="45">
        <f>I44/I$56</f>
        <v>1.5772870662460567E-3</v>
      </c>
      <c r="K44" s="44">
        <v>0</v>
      </c>
      <c r="L44" s="45">
        <f>K44/K$56</f>
        <v>0</v>
      </c>
      <c r="M44" s="44">
        <v>1</v>
      </c>
      <c r="N44" s="70">
        <f t="shared" si="21"/>
        <v>7.6804915514592934E-4</v>
      </c>
      <c r="O44" s="44">
        <v>1</v>
      </c>
      <c r="P44" s="70">
        <f t="shared" si="29"/>
        <v>7.1890726096333576E-4</v>
      </c>
      <c r="Q44" s="44">
        <v>0</v>
      </c>
      <c r="R44" s="70">
        <f t="shared" si="30"/>
        <v>0</v>
      </c>
      <c r="S44" s="44">
        <v>3</v>
      </c>
      <c r="T44" s="70">
        <f t="shared" si="31"/>
        <v>2.0746887966804979E-3</v>
      </c>
      <c r="U44" s="59">
        <v>0</v>
      </c>
      <c r="V44" s="70">
        <f t="shared" si="32"/>
        <v>0</v>
      </c>
      <c r="W44" s="44">
        <v>1</v>
      </c>
      <c r="X44" s="70">
        <f t="shared" si="33"/>
        <v>6.6401062416998667E-4</v>
      </c>
      <c r="Y44" s="89"/>
      <c r="Z44" s="89"/>
      <c r="AA44" s="46"/>
      <c r="AB44" s="55">
        <f t="shared" si="22"/>
        <v>1</v>
      </c>
      <c r="AC44" s="41">
        <f t="shared" si="23"/>
        <v>6.6401062416998667E-4</v>
      </c>
    </row>
    <row r="45" spans="1:29" s="5" customFormat="1" ht="15" hidden="1" customHeight="1" x14ac:dyDescent="0.2">
      <c r="A45" s="58" t="s">
        <v>65</v>
      </c>
      <c r="B45" s="59">
        <v>0</v>
      </c>
      <c r="C45" s="69">
        <f t="shared" si="28"/>
        <v>0</v>
      </c>
      <c r="D45" s="46"/>
      <c r="E45" s="44"/>
      <c r="F45" s="45"/>
      <c r="G45" s="44"/>
      <c r="H45" s="45"/>
      <c r="I45" s="44"/>
      <c r="J45" s="45"/>
      <c r="K45" s="44"/>
      <c r="L45" s="45"/>
      <c r="M45" s="44">
        <v>0</v>
      </c>
      <c r="N45" s="70">
        <f t="shared" si="21"/>
        <v>0</v>
      </c>
      <c r="O45" s="44">
        <v>0</v>
      </c>
      <c r="P45" s="70">
        <f t="shared" si="29"/>
        <v>0</v>
      </c>
      <c r="Q45" s="44">
        <v>1</v>
      </c>
      <c r="R45" s="70">
        <f t="shared" si="30"/>
        <v>7.0274068868587491E-4</v>
      </c>
      <c r="S45" s="44">
        <v>0</v>
      </c>
      <c r="T45" s="70">
        <f t="shared" si="31"/>
        <v>0</v>
      </c>
      <c r="U45" s="59">
        <v>0</v>
      </c>
      <c r="V45" s="70">
        <f t="shared" si="32"/>
        <v>0</v>
      </c>
      <c r="W45" s="44">
        <v>0</v>
      </c>
      <c r="X45" s="70">
        <f t="shared" si="33"/>
        <v>0</v>
      </c>
      <c r="Y45" s="89"/>
      <c r="Z45" s="89"/>
      <c r="AA45" s="46"/>
      <c r="AB45" s="59">
        <f t="shared" si="22"/>
        <v>0</v>
      </c>
      <c r="AC45" s="60">
        <f t="shared" si="23"/>
        <v>0</v>
      </c>
    </row>
    <row r="46" spans="1:29" s="5" customFormat="1" ht="15" hidden="1" customHeight="1" x14ac:dyDescent="0.2">
      <c r="A46" s="43" t="s">
        <v>19</v>
      </c>
      <c r="B46" s="44">
        <v>0</v>
      </c>
      <c r="C46" s="70">
        <f t="shared" si="28"/>
        <v>0</v>
      </c>
      <c r="D46" s="46"/>
      <c r="E46" s="44">
        <v>0</v>
      </c>
      <c r="F46" s="45">
        <f t="shared" ref="F46:F55" si="34">E46/E$56</f>
        <v>0</v>
      </c>
      <c r="G46" s="44">
        <v>1</v>
      </c>
      <c r="H46" s="45">
        <f t="shared" ref="H46:H54" si="35">G46/G$56</f>
        <v>8.0385852090032153E-4</v>
      </c>
      <c r="I46" s="44">
        <v>1</v>
      </c>
      <c r="J46" s="45">
        <f t="shared" ref="J46:J55" si="36">I46/I$56</f>
        <v>7.8864353312302837E-4</v>
      </c>
      <c r="K46" s="44">
        <v>1</v>
      </c>
      <c r="L46" s="45">
        <f t="shared" ref="L46:L55" si="37">K46/K$56</f>
        <v>7.7459333849728897E-4</v>
      </c>
      <c r="M46" s="44">
        <v>1</v>
      </c>
      <c r="N46" s="70">
        <f t="shared" si="21"/>
        <v>7.6804915514592934E-4</v>
      </c>
      <c r="O46" s="44">
        <v>0</v>
      </c>
      <c r="P46" s="70">
        <f t="shared" si="29"/>
        <v>0</v>
      </c>
      <c r="Q46" s="44">
        <v>0</v>
      </c>
      <c r="R46" s="70">
        <f t="shared" si="30"/>
        <v>0</v>
      </c>
      <c r="S46" s="44">
        <v>0</v>
      </c>
      <c r="T46" s="70">
        <f t="shared" si="31"/>
        <v>0</v>
      </c>
      <c r="U46" s="59">
        <v>0</v>
      </c>
      <c r="V46" s="70">
        <f t="shared" si="32"/>
        <v>0</v>
      </c>
      <c r="W46" s="44">
        <v>0</v>
      </c>
      <c r="X46" s="70">
        <f t="shared" si="33"/>
        <v>0</v>
      </c>
      <c r="Y46" s="89"/>
      <c r="Z46" s="89"/>
      <c r="AA46" s="46"/>
      <c r="AB46" s="59">
        <f t="shared" si="22"/>
        <v>0</v>
      </c>
      <c r="AC46" s="60">
        <f t="shared" si="23"/>
        <v>0</v>
      </c>
    </row>
    <row r="47" spans="1:29" s="5" customFormat="1" ht="15" hidden="1" customHeight="1" x14ac:dyDescent="0.2">
      <c r="A47" s="43" t="s">
        <v>39</v>
      </c>
      <c r="B47" s="44">
        <v>2</v>
      </c>
      <c r="C47" s="70">
        <f t="shared" si="28"/>
        <v>1.7590149516270889E-3</v>
      </c>
      <c r="D47" s="46"/>
      <c r="E47" s="44">
        <v>0</v>
      </c>
      <c r="F47" s="45">
        <f t="shared" si="34"/>
        <v>0</v>
      </c>
      <c r="G47" s="44">
        <v>0</v>
      </c>
      <c r="H47" s="45">
        <f t="shared" si="35"/>
        <v>0</v>
      </c>
      <c r="I47" s="44">
        <v>0</v>
      </c>
      <c r="J47" s="45">
        <f t="shared" si="36"/>
        <v>0</v>
      </c>
      <c r="K47" s="44">
        <v>0</v>
      </c>
      <c r="L47" s="45">
        <f t="shared" si="37"/>
        <v>0</v>
      </c>
      <c r="M47" s="44">
        <v>0</v>
      </c>
      <c r="N47" s="70">
        <f t="shared" si="21"/>
        <v>0</v>
      </c>
      <c r="O47" s="44">
        <v>1</v>
      </c>
      <c r="P47" s="70">
        <f t="shared" si="29"/>
        <v>7.1890726096333576E-4</v>
      </c>
      <c r="Q47" s="44">
        <v>1</v>
      </c>
      <c r="R47" s="70">
        <f t="shared" si="30"/>
        <v>7.0274068868587491E-4</v>
      </c>
      <c r="S47" s="44">
        <v>2</v>
      </c>
      <c r="T47" s="70">
        <f t="shared" si="31"/>
        <v>1.3831258644536654E-3</v>
      </c>
      <c r="U47" s="59">
        <v>0</v>
      </c>
      <c r="V47" s="70">
        <f t="shared" si="32"/>
        <v>0</v>
      </c>
      <c r="W47" s="44">
        <v>0</v>
      </c>
      <c r="X47" s="70">
        <f t="shared" si="33"/>
        <v>0</v>
      </c>
      <c r="Y47" s="89"/>
      <c r="Z47" s="89"/>
      <c r="AA47" s="46"/>
      <c r="AB47" s="59">
        <f t="shared" si="22"/>
        <v>-2</v>
      </c>
      <c r="AC47" s="60">
        <f t="shared" si="23"/>
        <v>-1.7590149516270889E-3</v>
      </c>
    </row>
    <row r="48" spans="1:29" s="5" customFormat="1" ht="15" hidden="1" customHeight="1" x14ac:dyDescent="0.2">
      <c r="A48" s="43" t="s">
        <v>47</v>
      </c>
      <c r="B48" s="44">
        <v>0</v>
      </c>
      <c r="C48" s="70">
        <f t="shared" si="28"/>
        <v>0</v>
      </c>
      <c r="D48" s="46"/>
      <c r="E48" s="44">
        <v>1</v>
      </c>
      <c r="F48" s="45">
        <f t="shared" si="34"/>
        <v>8.3056478405315617E-4</v>
      </c>
      <c r="G48" s="44">
        <v>0</v>
      </c>
      <c r="H48" s="45">
        <f t="shared" si="35"/>
        <v>0</v>
      </c>
      <c r="I48" s="44">
        <v>1</v>
      </c>
      <c r="J48" s="45">
        <f t="shared" si="36"/>
        <v>7.8864353312302837E-4</v>
      </c>
      <c r="K48" s="44">
        <v>1</v>
      </c>
      <c r="L48" s="45">
        <f t="shared" si="37"/>
        <v>7.7459333849728897E-4</v>
      </c>
      <c r="M48" s="44">
        <v>1</v>
      </c>
      <c r="N48" s="70">
        <f t="shared" si="21"/>
        <v>7.6804915514592934E-4</v>
      </c>
      <c r="O48" s="44">
        <v>0</v>
      </c>
      <c r="P48" s="70">
        <f t="shared" si="29"/>
        <v>0</v>
      </c>
      <c r="Q48" s="44">
        <v>0</v>
      </c>
      <c r="R48" s="70">
        <f t="shared" si="30"/>
        <v>0</v>
      </c>
      <c r="S48" s="44">
        <v>0</v>
      </c>
      <c r="T48" s="70">
        <f t="shared" si="31"/>
        <v>0</v>
      </c>
      <c r="U48" s="59">
        <v>0</v>
      </c>
      <c r="V48" s="70">
        <f t="shared" si="32"/>
        <v>0</v>
      </c>
      <c r="W48" s="44">
        <v>0</v>
      </c>
      <c r="X48" s="70">
        <f t="shared" si="33"/>
        <v>0</v>
      </c>
      <c r="Y48" s="89"/>
      <c r="Z48" s="89"/>
      <c r="AA48" s="46"/>
      <c r="AB48" s="59">
        <f t="shared" si="22"/>
        <v>0</v>
      </c>
      <c r="AC48" s="60">
        <f t="shared" si="23"/>
        <v>0</v>
      </c>
    </row>
    <row r="49" spans="1:44" s="5" customFormat="1" ht="15" hidden="1" customHeight="1" x14ac:dyDescent="0.2">
      <c r="A49" s="43" t="s">
        <v>41</v>
      </c>
      <c r="B49" s="44">
        <v>2</v>
      </c>
      <c r="C49" s="70">
        <f t="shared" si="28"/>
        <v>1.7590149516270889E-3</v>
      </c>
      <c r="D49" s="46"/>
      <c r="E49" s="44">
        <v>1</v>
      </c>
      <c r="F49" s="45">
        <f t="shared" si="34"/>
        <v>8.3056478405315617E-4</v>
      </c>
      <c r="G49" s="44">
        <v>0</v>
      </c>
      <c r="H49" s="45">
        <f t="shared" si="35"/>
        <v>0</v>
      </c>
      <c r="I49" s="44">
        <v>1</v>
      </c>
      <c r="J49" s="45">
        <f t="shared" si="36"/>
        <v>7.8864353312302837E-4</v>
      </c>
      <c r="K49" s="44">
        <v>0</v>
      </c>
      <c r="L49" s="45">
        <f t="shared" si="37"/>
        <v>0</v>
      </c>
      <c r="M49" s="44">
        <v>0</v>
      </c>
      <c r="N49" s="70">
        <f t="shared" si="21"/>
        <v>0</v>
      </c>
      <c r="O49" s="44">
        <v>0</v>
      </c>
      <c r="P49" s="70">
        <f t="shared" si="29"/>
        <v>0</v>
      </c>
      <c r="Q49" s="44">
        <v>0</v>
      </c>
      <c r="R49" s="70">
        <f t="shared" si="30"/>
        <v>0</v>
      </c>
      <c r="S49" s="44">
        <v>0</v>
      </c>
      <c r="T49" s="70">
        <f t="shared" si="31"/>
        <v>0</v>
      </c>
      <c r="U49" s="59">
        <v>0</v>
      </c>
      <c r="V49" s="70">
        <f t="shared" si="32"/>
        <v>0</v>
      </c>
      <c r="W49" s="44">
        <v>0</v>
      </c>
      <c r="X49" s="70">
        <f t="shared" si="33"/>
        <v>0</v>
      </c>
      <c r="Y49" s="89"/>
      <c r="Z49" s="89"/>
      <c r="AA49" s="46"/>
      <c r="AB49" s="59">
        <f t="shared" si="22"/>
        <v>-2</v>
      </c>
      <c r="AC49" s="60">
        <f t="shared" si="23"/>
        <v>-1.7590149516270889E-3</v>
      </c>
    </row>
    <row r="50" spans="1:44" s="5" customFormat="1" ht="15" hidden="1" customHeight="1" x14ac:dyDescent="0.2">
      <c r="A50" s="43" t="s">
        <v>24</v>
      </c>
      <c r="B50" s="44">
        <v>0</v>
      </c>
      <c r="C50" s="70">
        <f t="shared" si="28"/>
        <v>0</v>
      </c>
      <c r="D50" s="46"/>
      <c r="E50" s="44">
        <v>1</v>
      </c>
      <c r="F50" s="45">
        <f t="shared" si="34"/>
        <v>8.3056478405315617E-4</v>
      </c>
      <c r="G50" s="44">
        <v>2</v>
      </c>
      <c r="H50" s="45">
        <f t="shared" si="35"/>
        <v>1.6077170418006431E-3</v>
      </c>
      <c r="I50" s="44">
        <v>2</v>
      </c>
      <c r="J50" s="45">
        <f t="shared" si="36"/>
        <v>1.5772870662460567E-3</v>
      </c>
      <c r="K50" s="44">
        <v>3</v>
      </c>
      <c r="L50" s="45">
        <f t="shared" si="37"/>
        <v>2.3237800154918666E-3</v>
      </c>
      <c r="M50" s="44">
        <v>1</v>
      </c>
      <c r="N50" s="70">
        <f t="shared" si="21"/>
        <v>7.6804915514592934E-4</v>
      </c>
      <c r="O50" s="44">
        <v>1</v>
      </c>
      <c r="P50" s="70">
        <f t="shared" si="29"/>
        <v>7.1890726096333576E-4</v>
      </c>
      <c r="Q50" s="44">
        <v>1</v>
      </c>
      <c r="R50" s="70">
        <f t="shared" si="30"/>
        <v>7.0274068868587491E-4</v>
      </c>
      <c r="S50" s="44">
        <v>0</v>
      </c>
      <c r="T50" s="70">
        <f t="shared" si="31"/>
        <v>0</v>
      </c>
      <c r="U50" s="59">
        <v>0</v>
      </c>
      <c r="V50" s="70">
        <f t="shared" si="32"/>
        <v>0</v>
      </c>
      <c r="W50" s="44">
        <v>0</v>
      </c>
      <c r="X50" s="70">
        <f t="shared" si="33"/>
        <v>0</v>
      </c>
      <c r="Y50" s="89"/>
      <c r="Z50" s="89"/>
      <c r="AA50" s="46"/>
      <c r="AB50" s="59">
        <f t="shared" si="22"/>
        <v>0</v>
      </c>
      <c r="AC50" s="60">
        <f t="shared" si="23"/>
        <v>0</v>
      </c>
    </row>
    <row r="51" spans="1:44" s="5" customFormat="1" ht="15" hidden="1" customHeight="1" x14ac:dyDescent="0.2">
      <c r="A51" s="43" t="s">
        <v>55</v>
      </c>
      <c r="B51" s="44">
        <v>0</v>
      </c>
      <c r="C51" s="70">
        <f t="shared" si="28"/>
        <v>0</v>
      </c>
      <c r="D51" s="46"/>
      <c r="E51" s="44">
        <v>0</v>
      </c>
      <c r="F51" s="45">
        <f t="shared" si="34"/>
        <v>0</v>
      </c>
      <c r="G51" s="44">
        <v>0</v>
      </c>
      <c r="H51" s="45">
        <f t="shared" si="35"/>
        <v>0</v>
      </c>
      <c r="I51" s="44">
        <v>0</v>
      </c>
      <c r="J51" s="45">
        <f t="shared" si="36"/>
        <v>0</v>
      </c>
      <c r="K51" s="44">
        <v>1</v>
      </c>
      <c r="L51" s="45">
        <f t="shared" si="37"/>
        <v>7.7459333849728897E-4</v>
      </c>
      <c r="M51" s="44">
        <v>1</v>
      </c>
      <c r="N51" s="70">
        <f t="shared" si="21"/>
        <v>7.6804915514592934E-4</v>
      </c>
      <c r="O51" s="44">
        <v>1</v>
      </c>
      <c r="P51" s="70">
        <f t="shared" si="29"/>
        <v>7.1890726096333576E-4</v>
      </c>
      <c r="Q51" s="44">
        <v>0</v>
      </c>
      <c r="R51" s="70">
        <f t="shared" si="30"/>
        <v>0</v>
      </c>
      <c r="S51" s="44">
        <v>0</v>
      </c>
      <c r="T51" s="70">
        <f t="shared" si="31"/>
        <v>0</v>
      </c>
      <c r="U51" s="59">
        <v>0</v>
      </c>
      <c r="V51" s="70">
        <f t="shared" si="32"/>
        <v>0</v>
      </c>
      <c r="W51" s="44">
        <v>0</v>
      </c>
      <c r="X51" s="70">
        <f t="shared" si="33"/>
        <v>0</v>
      </c>
      <c r="Y51" s="89"/>
      <c r="Z51" s="89"/>
      <c r="AA51" s="46"/>
      <c r="AB51" s="59">
        <f t="shared" si="22"/>
        <v>0</v>
      </c>
      <c r="AC51" s="60">
        <f t="shared" si="23"/>
        <v>0</v>
      </c>
    </row>
    <row r="52" spans="1:44" s="5" customFormat="1" ht="15" hidden="1" customHeight="1" x14ac:dyDescent="0.2">
      <c r="A52" s="43" t="s">
        <v>26</v>
      </c>
      <c r="B52" s="44">
        <v>0</v>
      </c>
      <c r="C52" s="70">
        <f t="shared" si="28"/>
        <v>0</v>
      </c>
      <c r="D52" s="46"/>
      <c r="E52" s="44">
        <v>1</v>
      </c>
      <c r="F52" s="45">
        <f t="shared" si="34"/>
        <v>8.3056478405315617E-4</v>
      </c>
      <c r="G52" s="44">
        <v>1</v>
      </c>
      <c r="H52" s="45">
        <f t="shared" si="35"/>
        <v>8.0385852090032153E-4</v>
      </c>
      <c r="I52" s="44">
        <v>0</v>
      </c>
      <c r="J52" s="45">
        <f t="shared" si="36"/>
        <v>0</v>
      </c>
      <c r="K52" s="44">
        <v>1</v>
      </c>
      <c r="L52" s="45">
        <f t="shared" si="37"/>
        <v>7.7459333849728897E-4</v>
      </c>
      <c r="M52" s="44">
        <v>1</v>
      </c>
      <c r="N52" s="70">
        <f t="shared" si="21"/>
        <v>7.6804915514592934E-4</v>
      </c>
      <c r="O52" s="44">
        <v>1</v>
      </c>
      <c r="P52" s="70">
        <f t="shared" si="29"/>
        <v>7.1890726096333576E-4</v>
      </c>
      <c r="Q52" s="44">
        <v>1</v>
      </c>
      <c r="R52" s="70">
        <f t="shared" si="30"/>
        <v>7.0274068868587491E-4</v>
      </c>
      <c r="S52" s="44">
        <v>1</v>
      </c>
      <c r="T52" s="70">
        <f t="shared" si="31"/>
        <v>6.9156293222683268E-4</v>
      </c>
      <c r="U52" s="59">
        <v>0</v>
      </c>
      <c r="V52" s="70">
        <f t="shared" si="32"/>
        <v>0</v>
      </c>
      <c r="W52" s="44">
        <v>0</v>
      </c>
      <c r="X52" s="70">
        <f t="shared" si="33"/>
        <v>0</v>
      </c>
      <c r="Y52" s="89"/>
      <c r="Z52" s="89"/>
      <c r="AA52" s="46"/>
      <c r="AB52" s="59">
        <f t="shared" si="22"/>
        <v>0</v>
      </c>
      <c r="AC52" s="60">
        <f t="shared" si="23"/>
        <v>0</v>
      </c>
    </row>
    <row r="53" spans="1:44" s="5" customFormat="1" ht="15" hidden="1" customHeight="1" x14ac:dyDescent="0.2">
      <c r="A53" s="43" t="s">
        <v>56</v>
      </c>
      <c r="B53" s="44">
        <v>0</v>
      </c>
      <c r="C53" s="70">
        <f t="shared" si="28"/>
        <v>0</v>
      </c>
      <c r="D53" s="46"/>
      <c r="E53" s="44">
        <v>0</v>
      </c>
      <c r="F53" s="45">
        <f t="shared" si="34"/>
        <v>0</v>
      </c>
      <c r="G53" s="44">
        <v>0</v>
      </c>
      <c r="H53" s="45">
        <f t="shared" si="35"/>
        <v>0</v>
      </c>
      <c r="I53" s="44">
        <v>0</v>
      </c>
      <c r="J53" s="45">
        <f t="shared" si="36"/>
        <v>0</v>
      </c>
      <c r="K53" s="44">
        <v>1</v>
      </c>
      <c r="L53" s="45">
        <f t="shared" si="37"/>
        <v>7.7459333849728897E-4</v>
      </c>
      <c r="M53" s="44">
        <v>0</v>
      </c>
      <c r="N53" s="70">
        <f t="shared" si="21"/>
        <v>0</v>
      </c>
      <c r="O53" s="44">
        <v>0</v>
      </c>
      <c r="P53" s="70">
        <f t="shared" si="29"/>
        <v>0</v>
      </c>
      <c r="Q53" s="44">
        <v>0</v>
      </c>
      <c r="R53" s="70">
        <f t="shared" si="30"/>
        <v>0</v>
      </c>
      <c r="S53" s="44">
        <v>0</v>
      </c>
      <c r="T53" s="70">
        <f t="shared" si="31"/>
        <v>0</v>
      </c>
      <c r="U53" s="59">
        <v>0</v>
      </c>
      <c r="V53" s="70">
        <f t="shared" si="32"/>
        <v>0</v>
      </c>
      <c r="W53" s="44">
        <v>0</v>
      </c>
      <c r="X53" s="70">
        <f t="shared" si="33"/>
        <v>0</v>
      </c>
      <c r="Y53" s="89"/>
      <c r="Z53" s="89"/>
      <c r="AA53" s="46"/>
      <c r="AB53" s="59">
        <f t="shared" si="22"/>
        <v>0</v>
      </c>
      <c r="AC53" s="60">
        <f t="shared" si="23"/>
        <v>0</v>
      </c>
    </row>
    <row r="54" spans="1:44" s="5" customFormat="1" ht="15" hidden="1" customHeight="1" thickBot="1" x14ac:dyDescent="0.25">
      <c r="A54" s="26" t="s">
        <v>48</v>
      </c>
      <c r="B54" s="31">
        <v>0</v>
      </c>
      <c r="C54" s="71">
        <f t="shared" si="28"/>
        <v>0</v>
      </c>
      <c r="D54" s="33"/>
      <c r="E54" s="31">
        <v>0</v>
      </c>
      <c r="F54" s="32">
        <f t="shared" si="34"/>
        <v>0</v>
      </c>
      <c r="G54" s="31">
        <v>0</v>
      </c>
      <c r="H54" s="32">
        <f t="shared" si="35"/>
        <v>0</v>
      </c>
      <c r="I54" s="31">
        <v>1</v>
      </c>
      <c r="J54" s="32">
        <f t="shared" si="36"/>
        <v>7.8864353312302837E-4</v>
      </c>
      <c r="K54" s="31">
        <v>3</v>
      </c>
      <c r="L54" s="32">
        <f t="shared" si="37"/>
        <v>2.3237800154918666E-3</v>
      </c>
      <c r="M54" s="31">
        <v>1</v>
      </c>
      <c r="N54" s="71">
        <f t="shared" si="21"/>
        <v>7.6804915514592934E-4</v>
      </c>
      <c r="O54" s="31">
        <v>1</v>
      </c>
      <c r="P54" s="71">
        <f t="shared" si="29"/>
        <v>7.1890726096333576E-4</v>
      </c>
      <c r="Q54" s="55">
        <v>0</v>
      </c>
      <c r="R54" s="72">
        <f t="shared" si="30"/>
        <v>0</v>
      </c>
      <c r="S54" s="40">
        <v>0</v>
      </c>
      <c r="T54" s="77">
        <f t="shared" si="31"/>
        <v>0</v>
      </c>
      <c r="U54" s="78">
        <v>0</v>
      </c>
      <c r="V54" s="77">
        <f t="shared" si="32"/>
        <v>0</v>
      </c>
      <c r="W54" s="40">
        <v>0</v>
      </c>
      <c r="X54" s="77">
        <f t="shared" si="33"/>
        <v>0</v>
      </c>
      <c r="Y54" s="90"/>
      <c r="Z54" s="90"/>
      <c r="AA54" s="33"/>
      <c r="AB54" s="59">
        <f t="shared" si="22"/>
        <v>0</v>
      </c>
      <c r="AC54" s="60">
        <f t="shared" si="23"/>
        <v>0</v>
      </c>
    </row>
    <row r="55" spans="1:44" s="5" customFormat="1" ht="14.25" thickTop="1" thickBot="1" x14ac:dyDescent="0.25">
      <c r="A55" s="39" t="s">
        <v>11</v>
      </c>
      <c r="B55" s="40">
        <v>13</v>
      </c>
      <c r="C55" s="72">
        <f t="shared" si="28"/>
        <v>1.1433597185576077E-2</v>
      </c>
      <c r="D55" s="42"/>
      <c r="E55" s="40">
        <v>48</v>
      </c>
      <c r="F55" s="41">
        <f t="shared" si="34"/>
        <v>3.9867109634551492E-2</v>
      </c>
      <c r="G55" s="40">
        <v>61</v>
      </c>
      <c r="H55" s="41">
        <v>4.9035369774919617E-2</v>
      </c>
      <c r="I55" s="40">
        <v>70</v>
      </c>
      <c r="J55" s="41">
        <f t="shared" si="36"/>
        <v>5.5205047318611984E-2</v>
      </c>
      <c r="K55" s="40">
        <v>65</v>
      </c>
      <c r="L55" s="41">
        <f t="shared" si="37"/>
        <v>5.0348567002323777E-2</v>
      </c>
      <c r="M55" s="40">
        <v>59</v>
      </c>
      <c r="N55" s="72">
        <f t="shared" si="21"/>
        <v>4.5314900153609831E-2</v>
      </c>
      <c r="O55" s="80">
        <v>69</v>
      </c>
      <c r="P55" s="79">
        <f t="shared" si="29"/>
        <v>4.9604601006470163E-2</v>
      </c>
      <c r="Q55" s="80">
        <v>79</v>
      </c>
      <c r="R55" s="79">
        <f t="shared" si="30"/>
        <v>5.5516514406184117E-2</v>
      </c>
      <c r="S55" s="80">
        <v>79</v>
      </c>
      <c r="T55" s="79">
        <f t="shared" si="31"/>
        <v>5.4633471645919779E-2</v>
      </c>
      <c r="U55" s="80">
        <v>95</v>
      </c>
      <c r="V55" s="79">
        <f t="shared" si="32"/>
        <v>6.5068493150684928E-2</v>
      </c>
      <c r="W55" s="80">
        <v>99</v>
      </c>
      <c r="X55" s="79">
        <f t="shared" si="33"/>
        <v>6.5737051792828682E-2</v>
      </c>
      <c r="Y55" s="105"/>
      <c r="Z55" s="106"/>
      <c r="AA55" s="42"/>
      <c r="AB55" s="55">
        <f t="shared" si="22"/>
        <v>86</v>
      </c>
      <c r="AC55" s="41">
        <f t="shared" si="23"/>
        <v>5.4303454607252603E-2</v>
      </c>
    </row>
    <row r="56" spans="1:44" ht="14.25" thickTop="1" thickBot="1" x14ac:dyDescent="0.25">
      <c r="A56" s="27" t="s">
        <v>12</v>
      </c>
      <c r="B56" s="8">
        <f>B7+B8+B15+B55</f>
        <v>1137</v>
      </c>
      <c r="C56" s="9"/>
      <c r="D56" s="15"/>
      <c r="E56" s="8">
        <f>SUM(E7:E55)</f>
        <v>1204</v>
      </c>
      <c r="F56" s="9">
        <f>SUM(F7:F55)</f>
        <v>1.0000000000000002</v>
      </c>
      <c r="G56" s="8">
        <v>1244</v>
      </c>
      <c r="H56" s="9">
        <v>1</v>
      </c>
      <c r="I56" s="8">
        <f t="shared" ref="I56:N56" si="38">SUM(I7:I55)</f>
        <v>1268</v>
      </c>
      <c r="J56" s="9">
        <f t="shared" si="38"/>
        <v>0.99999999999999967</v>
      </c>
      <c r="K56" s="8">
        <f t="shared" si="38"/>
        <v>1291</v>
      </c>
      <c r="L56" s="9">
        <f t="shared" si="38"/>
        <v>0.99999999999999978</v>
      </c>
      <c r="M56" s="8">
        <f t="shared" si="38"/>
        <v>1302</v>
      </c>
      <c r="N56" s="9">
        <f t="shared" si="38"/>
        <v>1.0000000000000002</v>
      </c>
      <c r="O56" s="8">
        <f>O7+O8+O15+O55</f>
        <v>1391</v>
      </c>
      <c r="P56" s="9"/>
      <c r="Q56" s="8">
        <f>Q7+Q8+Q15+Q55</f>
        <v>1423</v>
      </c>
      <c r="R56" s="9"/>
      <c r="S56" s="8">
        <f>S7+S8+S15+S55</f>
        <v>1446</v>
      </c>
      <c r="T56" s="9"/>
      <c r="U56" s="8">
        <f>U7+U8+U15+U55</f>
        <v>1460</v>
      </c>
      <c r="V56" s="9"/>
      <c r="W56" s="8">
        <f>W7+W8+W15+W55</f>
        <v>1506</v>
      </c>
      <c r="X56" s="9"/>
      <c r="Y56" s="101"/>
      <c r="Z56" s="95"/>
      <c r="AA56" s="15"/>
      <c r="AB56" s="83">
        <f t="shared" si="22"/>
        <v>369</v>
      </c>
      <c r="AC56" s="69">
        <f t="shared" si="23"/>
        <v>0</v>
      </c>
    </row>
    <row r="57" spans="1:44" ht="6.75" customHeight="1" thickBot="1" x14ac:dyDescent="0.25">
      <c r="A57" s="66"/>
      <c r="B57" s="23"/>
      <c r="C57" s="24"/>
      <c r="D57" s="24"/>
      <c r="E57" s="23"/>
      <c r="F57" s="24"/>
      <c r="G57" s="23"/>
      <c r="H57" s="24"/>
      <c r="I57" s="23"/>
      <c r="J57" s="24"/>
      <c r="K57" s="23"/>
      <c r="L57" s="24"/>
      <c r="M57" s="23"/>
      <c r="N57" s="24"/>
      <c r="O57" s="23"/>
      <c r="P57" s="24"/>
      <c r="Q57" s="23"/>
      <c r="R57" s="24"/>
      <c r="S57" s="23"/>
      <c r="T57" s="24"/>
      <c r="U57" s="23"/>
      <c r="V57" s="24"/>
      <c r="W57" s="23"/>
      <c r="X57" s="24"/>
      <c r="Y57" s="24"/>
      <c r="Z57" s="24"/>
      <c r="AA57" s="24"/>
      <c r="AB57" s="23"/>
      <c r="AC57" s="67"/>
    </row>
    <row r="58" spans="1:44" s="17" customFormat="1" ht="26.25" customHeight="1" thickBot="1" x14ac:dyDescent="0.25">
      <c r="A58" s="28" t="s">
        <v>54</v>
      </c>
      <c r="B58" s="18">
        <v>18</v>
      </c>
      <c r="C58" s="34"/>
      <c r="D58" s="20"/>
      <c r="E58" s="21">
        <v>27</v>
      </c>
      <c r="F58" s="34"/>
      <c r="G58" s="21">
        <v>30</v>
      </c>
      <c r="H58" s="34"/>
      <c r="I58" s="21">
        <v>32</v>
      </c>
      <c r="J58" s="34"/>
      <c r="K58" s="21">
        <v>36</v>
      </c>
      <c r="L58" s="34"/>
      <c r="M58" s="21">
        <v>36</v>
      </c>
      <c r="N58" s="19"/>
      <c r="O58" s="21">
        <v>31</v>
      </c>
      <c r="P58" s="19"/>
      <c r="Q58" s="21">
        <v>28</v>
      </c>
      <c r="R58" s="19"/>
      <c r="S58" s="21">
        <v>31</v>
      </c>
      <c r="T58" s="19"/>
      <c r="U58" s="21">
        <v>30</v>
      </c>
      <c r="V58" s="19"/>
      <c r="W58" s="21">
        <v>36</v>
      </c>
      <c r="X58" s="19"/>
      <c r="Y58" s="102"/>
      <c r="Z58" s="94"/>
      <c r="AA58" s="20"/>
      <c r="AB58" s="21">
        <f>W58-B58</f>
        <v>18</v>
      </c>
      <c r="AC58" s="19"/>
    </row>
    <row r="59" spans="1:44" s="17" customFormat="1" ht="27.75" customHeight="1" thickTop="1" thickBot="1" x14ac:dyDescent="0.25">
      <c r="A59" s="84" t="s">
        <v>58</v>
      </c>
      <c r="B59" s="85">
        <v>6</v>
      </c>
      <c r="C59" s="86"/>
      <c r="D59" s="87"/>
      <c r="E59" s="85">
        <v>23</v>
      </c>
      <c r="F59" s="86"/>
      <c r="G59" s="85">
        <v>23</v>
      </c>
      <c r="H59" s="86"/>
      <c r="I59" s="85">
        <v>21</v>
      </c>
      <c r="J59" s="86"/>
      <c r="K59" s="85">
        <v>28</v>
      </c>
      <c r="L59" s="86"/>
      <c r="M59" s="85">
        <v>22</v>
      </c>
      <c r="N59" s="86"/>
      <c r="O59" s="85">
        <v>21</v>
      </c>
      <c r="P59" s="86"/>
      <c r="Q59" s="85">
        <v>26</v>
      </c>
      <c r="R59" s="86"/>
      <c r="S59" s="85">
        <v>31</v>
      </c>
      <c r="T59" s="86"/>
      <c r="U59" s="85">
        <v>36</v>
      </c>
      <c r="V59" s="86"/>
      <c r="W59" s="85">
        <v>34</v>
      </c>
      <c r="X59" s="86"/>
      <c r="Y59" s="103"/>
      <c r="Z59" s="96"/>
      <c r="AA59" s="87"/>
      <c r="AB59" s="88">
        <f>W59-B59</f>
        <v>28</v>
      </c>
      <c r="AC59" s="86"/>
    </row>
    <row r="60" spans="1:44" s="54" customFormat="1" ht="14.25" customHeight="1" thickBot="1" x14ac:dyDescent="0.25">
      <c r="A60" s="52"/>
      <c r="B60" s="53"/>
      <c r="C60" s="38"/>
      <c r="D60" s="38"/>
      <c r="E60" s="53"/>
      <c r="F60" s="38"/>
      <c r="G60" s="53"/>
      <c r="H60" s="38"/>
      <c r="I60" s="53"/>
      <c r="J60" s="38"/>
      <c r="K60" s="53"/>
      <c r="L60" s="38"/>
      <c r="M60" s="53"/>
      <c r="N60" s="38"/>
      <c r="O60" s="53"/>
      <c r="P60" s="38"/>
      <c r="Q60" s="53"/>
      <c r="R60" s="38"/>
      <c r="S60" s="53"/>
      <c r="T60" s="38"/>
      <c r="U60" s="53"/>
      <c r="V60" s="38"/>
      <c r="W60" s="53"/>
      <c r="X60" s="38"/>
      <c r="Y60" s="38"/>
      <c r="Z60" s="38"/>
      <c r="AA60" s="38"/>
      <c r="AB60" s="53"/>
      <c r="AC60" s="38"/>
    </row>
    <row r="61" spans="1:44" s="25" customFormat="1" ht="15" x14ac:dyDescent="0.25">
      <c r="A61" s="47"/>
      <c r="C61" s="73"/>
      <c r="N61" s="73"/>
      <c r="P61" s="69">
        <v>0.75485262401150255</v>
      </c>
      <c r="R61" s="73"/>
      <c r="T61" s="73"/>
      <c r="V61" s="73"/>
      <c r="X61" s="73"/>
      <c r="Y61" s="73"/>
      <c r="Z61" s="73"/>
      <c r="AR61" s="48"/>
    </row>
    <row r="62" spans="1:44" x14ac:dyDescent="0.2">
      <c r="A62" s="11"/>
      <c r="P62" s="69">
        <v>0.14234363767074049</v>
      </c>
    </row>
    <row r="63" spans="1:44" ht="13.5" thickBot="1" x14ac:dyDescent="0.25">
      <c r="A63" s="11"/>
      <c r="P63" s="70">
        <v>5.3199137311286844E-2</v>
      </c>
    </row>
    <row r="64" spans="1:44" ht="14.25" thickTop="1" thickBot="1" x14ac:dyDescent="0.25">
      <c r="A64" s="11"/>
      <c r="P64" s="79">
        <v>4.9604601006470163E-2</v>
      </c>
    </row>
    <row r="65" spans="1:1" ht="13.5" thickTop="1" x14ac:dyDescent="0.2">
      <c r="A65" s="11"/>
    </row>
    <row r="66" spans="1:1" x14ac:dyDescent="0.2">
      <c r="A66" s="11"/>
    </row>
    <row r="67" spans="1:1" x14ac:dyDescent="0.2">
      <c r="A67" s="11"/>
    </row>
    <row r="68" spans="1:1" x14ac:dyDescent="0.2">
      <c r="A68" s="11"/>
    </row>
    <row r="69" spans="1:1" x14ac:dyDescent="0.2">
      <c r="A69" s="11"/>
    </row>
    <row r="70" spans="1:1" x14ac:dyDescent="0.2">
      <c r="A70" s="11"/>
    </row>
    <row r="71" spans="1:1" x14ac:dyDescent="0.2">
      <c r="A71" s="11"/>
    </row>
    <row r="72" spans="1:1" x14ac:dyDescent="0.2">
      <c r="A72" s="11"/>
    </row>
    <row r="73" spans="1:1" x14ac:dyDescent="0.2">
      <c r="A73" s="11"/>
    </row>
    <row r="74" spans="1:1" x14ac:dyDescent="0.2">
      <c r="A74" s="11"/>
    </row>
    <row r="75" spans="1:1" x14ac:dyDescent="0.2">
      <c r="A75" s="11"/>
    </row>
    <row r="76" spans="1:1" x14ac:dyDescent="0.2">
      <c r="A76" s="11"/>
    </row>
    <row r="77" spans="1:1" x14ac:dyDescent="0.2">
      <c r="A77" s="11"/>
    </row>
    <row r="78" spans="1:1" x14ac:dyDescent="0.2">
      <c r="A78" s="11"/>
    </row>
    <row r="79" spans="1:1" x14ac:dyDescent="0.2">
      <c r="A79" s="11"/>
    </row>
    <row r="80" spans="1:1" x14ac:dyDescent="0.2">
      <c r="A80" s="11"/>
    </row>
    <row r="81" spans="1:30" x14ac:dyDescent="0.2">
      <c r="A81" s="11"/>
      <c r="AD81" s="6"/>
    </row>
    <row r="82" spans="1:30" x14ac:dyDescent="0.2">
      <c r="A82" s="11"/>
      <c r="AD82" s="30"/>
    </row>
    <row r="83" spans="1:30" x14ac:dyDescent="0.2">
      <c r="A83" s="11"/>
      <c r="AD83" s="30"/>
    </row>
    <row r="84" spans="1:30" x14ac:dyDescent="0.2">
      <c r="A84" s="11"/>
      <c r="AD84" s="30"/>
    </row>
    <row r="85" spans="1:30" x14ac:dyDescent="0.2">
      <c r="A85" s="11"/>
      <c r="AD85" s="30"/>
    </row>
    <row r="86" spans="1:30" x14ac:dyDescent="0.2">
      <c r="A86" s="11"/>
      <c r="AD86" s="30"/>
    </row>
    <row r="87" spans="1:30" x14ac:dyDescent="0.2">
      <c r="A87" s="11"/>
      <c r="AD87" s="30"/>
    </row>
    <row r="88" spans="1:30" x14ac:dyDescent="0.2">
      <c r="A88" s="11"/>
      <c r="AD88" s="30"/>
    </row>
    <row r="89" spans="1:30" x14ac:dyDescent="0.2">
      <c r="A89" s="11"/>
    </row>
    <row r="90" spans="1:30" x14ac:dyDescent="0.2">
      <c r="A90" s="11"/>
    </row>
    <row r="91" spans="1:30" x14ac:dyDescent="0.2">
      <c r="A91" s="11"/>
    </row>
    <row r="92" spans="1:30" x14ac:dyDescent="0.2">
      <c r="A92" s="11"/>
    </row>
    <row r="93" spans="1:30" x14ac:dyDescent="0.2">
      <c r="A93" s="11"/>
    </row>
    <row r="94" spans="1:30" x14ac:dyDescent="0.2">
      <c r="A94" s="11"/>
    </row>
    <row r="95" spans="1:30" x14ac:dyDescent="0.2">
      <c r="A95" s="11"/>
    </row>
    <row r="96" spans="1:30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  <row r="101" spans="1:1" x14ac:dyDescent="0.2">
      <c r="A101" s="11"/>
    </row>
    <row r="102" spans="1:1" x14ac:dyDescent="0.2">
      <c r="A102" s="11"/>
    </row>
    <row r="103" spans="1:1" x14ac:dyDescent="0.2">
      <c r="A103" s="11"/>
    </row>
    <row r="104" spans="1:1" x14ac:dyDescent="0.2">
      <c r="A104" s="11"/>
    </row>
    <row r="105" spans="1:1" x14ac:dyDescent="0.2">
      <c r="A105" s="11"/>
    </row>
    <row r="106" spans="1:1" x14ac:dyDescent="0.2">
      <c r="A106" s="11"/>
    </row>
    <row r="107" spans="1:1" x14ac:dyDescent="0.2">
      <c r="A107" s="11"/>
    </row>
    <row r="108" spans="1:1" x14ac:dyDescent="0.2">
      <c r="A108" s="11"/>
    </row>
    <row r="109" spans="1:1" x14ac:dyDescent="0.2">
      <c r="A109" s="11"/>
    </row>
    <row r="110" spans="1:1" x14ac:dyDescent="0.2">
      <c r="A110" s="11"/>
    </row>
    <row r="111" spans="1:1" x14ac:dyDescent="0.2">
      <c r="A111" s="11"/>
    </row>
    <row r="112" spans="1:1" x14ac:dyDescent="0.2">
      <c r="A112" s="11"/>
    </row>
    <row r="113" spans="1:31" x14ac:dyDescent="0.2">
      <c r="A113" s="11"/>
    </row>
    <row r="114" spans="1:31" x14ac:dyDescent="0.2">
      <c r="A114" s="11"/>
    </row>
    <row r="122" spans="1:31" ht="15.75" x14ac:dyDescent="0.25">
      <c r="A122" s="35"/>
    </row>
    <row r="124" spans="1:31" x14ac:dyDescent="0.2">
      <c r="AD124" s="29"/>
      <c r="AE124" s="29"/>
    </row>
    <row r="125" spans="1:31" x14ac:dyDescent="0.2">
      <c r="AD125" s="30"/>
      <c r="AE125" s="30"/>
    </row>
    <row r="126" spans="1:31" x14ac:dyDescent="0.2">
      <c r="AD126" s="30"/>
      <c r="AE126" s="30"/>
    </row>
    <row r="127" spans="1:31" x14ac:dyDescent="0.2">
      <c r="AD127" s="30"/>
      <c r="AE127" s="30"/>
    </row>
    <row r="128" spans="1:31" x14ac:dyDescent="0.2">
      <c r="AD128" s="30"/>
      <c r="AE128" s="30"/>
    </row>
    <row r="129" spans="30:31" x14ac:dyDescent="0.2">
      <c r="AD129" s="30"/>
      <c r="AE129" s="30"/>
    </row>
    <row r="130" spans="30:31" x14ac:dyDescent="0.2">
      <c r="AD130" s="30"/>
      <c r="AE130" s="30"/>
    </row>
    <row r="131" spans="30:31" x14ac:dyDescent="0.2">
      <c r="AD131" s="30"/>
      <c r="AE131" s="30"/>
    </row>
    <row r="132" spans="30:31" x14ac:dyDescent="0.2">
      <c r="AD132" s="30"/>
      <c r="AE132" s="30"/>
    </row>
    <row r="133" spans="30:31" x14ac:dyDescent="0.2">
      <c r="AD133" s="30"/>
      <c r="AE133" s="30"/>
    </row>
    <row r="134" spans="30:31" x14ac:dyDescent="0.2">
      <c r="AD134" s="10"/>
      <c r="AE134" s="10"/>
    </row>
  </sheetData>
  <mergeCells count="14">
    <mergeCell ref="W5:X5"/>
    <mergeCell ref="AB5:AC5"/>
    <mergeCell ref="A1:AC1"/>
    <mergeCell ref="A3:AC3"/>
    <mergeCell ref="B5:C5"/>
    <mergeCell ref="E5:F5"/>
    <mergeCell ref="G5:H5"/>
    <mergeCell ref="I5:J5"/>
    <mergeCell ref="K5:L5"/>
    <mergeCell ref="M5:N5"/>
    <mergeCell ref="O5:P5"/>
    <mergeCell ref="Q5:R5"/>
    <mergeCell ref="S5:T5"/>
    <mergeCell ref="U5:V5"/>
  </mergeCells>
  <printOptions horizontalCentered="1"/>
  <pageMargins left="0.75" right="0.5" top="0.75" bottom="0.75" header="0.4" footer="0.4"/>
  <pageSetup scale="94" orientation="landscape" horizontalDpi="300" verticalDpi="360" r:id="rId1"/>
  <headerFooter alignWithMargins="0">
    <oddHeader>&amp;CJUNIATA COLLEGE&amp;R&amp;9 10/10/07</oddHeader>
    <oddFooter>&amp;L&amp;9CGC, Institutional Research&amp;C&amp;P&amp;R&amp;9&amp;Z&amp;F</oddFooter>
  </headerFooter>
  <rowBreaks count="2" manualBreakCount="2">
    <brk id="60" max="16383" man="1"/>
    <brk id="12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2"/>
  <sheetViews>
    <sheetView topLeftCell="A7" zoomScale="80" zoomScaleNormal="80" zoomScalePageLayoutView="80" workbookViewId="0">
      <pane xSplit="1" topLeftCell="V1" activePane="topRight" state="frozen"/>
      <selection pane="topRight" activeCell="AI27" sqref="AI27"/>
    </sheetView>
  </sheetViews>
  <sheetFormatPr defaultColWidth="8.85546875" defaultRowHeight="12.75" x14ac:dyDescent="0.2"/>
  <cols>
    <col min="1" max="1" width="11.85546875" style="10" customWidth="1"/>
    <col min="2" max="2" width="5.42578125" style="3" customWidth="1"/>
    <col min="3" max="3" width="7.42578125" style="74" customWidth="1"/>
    <col min="4" max="4" width="5.42578125" style="3" customWidth="1"/>
    <col min="5" max="5" width="8" style="74" customWidth="1"/>
    <col min="6" max="6" width="3.28515625" style="3" customWidth="1"/>
    <col min="7" max="7" width="10.42578125" style="3" hidden="1" customWidth="1"/>
    <col min="8" max="8" width="7.42578125" style="3" hidden="1" customWidth="1"/>
    <col min="9" max="9" width="5.85546875" style="3" hidden="1" customWidth="1"/>
    <col min="10" max="10" width="6.42578125" style="3" hidden="1" customWidth="1"/>
    <col min="11" max="11" width="7.140625" style="3" hidden="1" customWidth="1"/>
    <col min="12" max="12" width="12.42578125" style="3" hidden="1" customWidth="1"/>
    <col min="13" max="13" width="5.42578125" style="3" hidden="1" customWidth="1"/>
    <col min="14" max="14" width="7.42578125" style="3" hidden="1" customWidth="1"/>
    <col min="15" max="15" width="3" style="3" hidden="1" customWidth="1"/>
    <col min="16" max="16" width="7.42578125" style="74" hidden="1" customWidth="1"/>
    <col min="17" max="17" width="5.42578125" style="3" hidden="1" customWidth="1"/>
    <col min="18" max="18" width="7.42578125" style="74" hidden="1" customWidth="1"/>
    <col min="19" max="19" width="5.42578125" style="3" hidden="1" customWidth="1"/>
    <col min="20" max="20" width="7.42578125" style="74" hidden="1" customWidth="1"/>
    <col min="21" max="21" width="7.42578125" style="3" customWidth="1"/>
    <col min="22" max="22" width="7.42578125" style="74" customWidth="1"/>
    <col min="23" max="23" width="5.42578125" style="3" customWidth="1"/>
    <col min="24" max="24" width="7.42578125" style="74" customWidth="1"/>
    <col min="25" max="25" width="5.42578125" style="3" customWidth="1"/>
    <col min="26" max="26" width="7.42578125" style="74" customWidth="1"/>
    <col min="27" max="27" width="5.42578125" style="3" customWidth="1"/>
    <col min="28" max="28" width="7.42578125" style="74" customWidth="1"/>
    <col min="29" max="29" width="7.42578125" style="120" customWidth="1"/>
    <col min="30" max="30" width="7.42578125" style="74" customWidth="1"/>
    <col min="31" max="31" width="1.42578125" style="3" customWidth="1"/>
    <col min="32" max="32" width="10.42578125" style="3" customWidth="1"/>
    <col min="33" max="33" width="7.42578125" style="3" customWidth="1"/>
    <col min="34" max="34" width="8.85546875" style="3"/>
    <col min="35" max="35" width="10.140625" style="3" bestFit="1" customWidth="1"/>
    <col min="36" max="41" width="9.140625" style="3" hidden="1" customWidth="1"/>
    <col min="42" max="42" width="9.140625" style="3" customWidth="1"/>
    <col min="43" max="43" width="10.140625" style="3" bestFit="1" customWidth="1"/>
    <col min="44" max="44" width="1.42578125" style="3" hidden="1" customWidth="1"/>
    <col min="45" max="45" width="10.140625" style="3" bestFit="1" customWidth="1"/>
    <col min="46" max="46" width="0.7109375" style="3" hidden="1" customWidth="1"/>
    <col min="47" max="47" width="10.140625" style="3" bestFit="1" customWidth="1"/>
    <col min="48" max="49" width="8.85546875" style="3"/>
    <col min="50" max="50" width="10.85546875" style="3" bestFit="1" customWidth="1"/>
    <col min="51" max="16384" width="8.85546875" style="3"/>
  </cols>
  <sheetData>
    <row r="1" spans="1:50" s="2" customFormat="1" ht="15.75" x14ac:dyDescent="0.2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 t="s">
        <v>78</v>
      </c>
      <c r="AA1" s="16"/>
      <c r="AB1" s="16"/>
      <c r="AC1" s="16"/>
      <c r="AD1" s="16"/>
      <c r="AE1" s="16"/>
      <c r="AF1" s="16"/>
      <c r="AG1" s="16"/>
    </row>
    <row r="2" spans="1:50" s="2" customFormat="1" ht="12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09"/>
      <c r="AD2" s="16"/>
      <c r="AE2" s="16"/>
      <c r="AF2" s="16"/>
      <c r="AG2" s="16"/>
    </row>
    <row r="3" spans="1:50" s="81" customFormat="1" ht="45.75" customHeight="1" x14ac:dyDescent="0.25">
      <c r="A3" s="324" t="s">
        <v>79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</row>
    <row r="4" spans="1:50" s="2" customFormat="1" ht="8.25" customHeight="1" thickBot="1" x14ac:dyDescent="0.3">
      <c r="A4" s="22"/>
      <c r="B4" s="1"/>
      <c r="C4" s="68"/>
      <c r="D4" s="1"/>
      <c r="E4" s="68"/>
      <c r="F4" s="1"/>
      <c r="G4" s="1"/>
      <c r="H4" s="1"/>
      <c r="I4" s="1"/>
      <c r="J4" s="1"/>
      <c r="K4" s="1"/>
      <c r="L4" s="1"/>
      <c r="M4" s="1"/>
      <c r="N4" s="1"/>
      <c r="O4" s="1"/>
      <c r="P4" s="68"/>
      <c r="Q4" s="1"/>
      <c r="R4" s="68"/>
      <c r="S4" s="1"/>
      <c r="T4" s="68"/>
      <c r="U4" s="1"/>
      <c r="V4" s="68"/>
      <c r="W4" s="1"/>
      <c r="X4" s="68"/>
      <c r="Y4" s="1"/>
      <c r="Z4" s="68"/>
      <c r="AA4" s="1"/>
      <c r="AB4" s="68"/>
      <c r="AC4" s="110"/>
      <c r="AD4" s="68"/>
      <c r="AE4" s="1"/>
      <c r="AF4" s="1"/>
      <c r="AG4" s="1"/>
      <c r="AH4" s="1"/>
    </row>
    <row r="5" spans="1:50" ht="15.75" thickBot="1" x14ac:dyDescent="0.3">
      <c r="A5" s="12" t="s">
        <v>44</v>
      </c>
      <c r="B5" s="310" t="s">
        <v>37</v>
      </c>
      <c r="C5" s="311"/>
      <c r="D5" s="308" t="s">
        <v>36</v>
      </c>
      <c r="E5" s="309"/>
      <c r="F5" s="14"/>
      <c r="G5" s="310" t="s">
        <v>49</v>
      </c>
      <c r="H5" s="311"/>
      <c r="I5" s="310" t="s">
        <v>35</v>
      </c>
      <c r="J5" s="311"/>
      <c r="K5" s="310" t="s">
        <v>50</v>
      </c>
      <c r="L5" s="311"/>
      <c r="M5" s="310" t="s">
        <v>57</v>
      </c>
      <c r="N5" s="311"/>
      <c r="O5" s="310" t="s">
        <v>60</v>
      </c>
      <c r="P5" s="311"/>
      <c r="Q5" s="308" t="s">
        <v>61</v>
      </c>
      <c r="R5" s="309"/>
      <c r="S5" s="310" t="s">
        <v>63</v>
      </c>
      <c r="T5" s="311"/>
      <c r="U5" s="308" t="s">
        <v>64</v>
      </c>
      <c r="V5" s="309"/>
      <c r="W5" s="310" t="s">
        <v>2</v>
      </c>
      <c r="X5" s="311"/>
      <c r="Y5" s="308" t="s">
        <v>1</v>
      </c>
      <c r="Z5" s="309"/>
      <c r="AA5" s="310" t="s">
        <v>66</v>
      </c>
      <c r="AB5" s="311"/>
      <c r="AC5" s="326" t="s">
        <v>77</v>
      </c>
      <c r="AD5" s="327"/>
      <c r="AE5" s="14"/>
      <c r="AF5" s="310" t="s">
        <v>72</v>
      </c>
      <c r="AG5" s="311"/>
    </row>
    <row r="6" spans="1:50" ht="15.75" thickBot="1" x14ac:dyDescent="0.3">
      <c r="A6" s="13" t="s">
        <v>45</v>
      </c>
      <c r="B6" s="4" t="s">
        <v>52</v>
      </c>
      <c r="C6" s="75" t="s">
        <v>53</v>
      </c>
      <c r="D6" s="4" t="s">
        <v>52</v>
      </c>
      <c r="E6" s="75" t="s">
        <v>53</v>
      </c>
      <c r="F6" s="62"/>
      <c r="G6" s="4" t="s">
        <v>52</v>
      </c>
      <c r="H6" s="7" t="s">
        <v>53</v>
      </c>
      <c r="I6" s="4" t="s">
        <v>52</v>
      </c>
      <c r="J6" s="7" t="s">
        <v>53</v>
      </c>
      <c r="K6" s="4" t="s">
        <v>52</v>
      </c>
      <c r="L6" s="7" t="s">
        <v>53</v>
      </c>
      <c r="M6" s="4" t="s">
        <v>52</v>
      </c>
      <c r="N6" s="7" t="s">
        <v>53</v>
      </c>
      <c r="O6" s="4" t="s">
        <v>52</v>
      </c>
      <c r="P6" s="75" t="s">
        <v>53</v>
      </c>
      <c r="Q6" s="4" t="s">
        <v>52</v>
      </c>
      <c r="R6" s="75" t="s">
        <v>53</v>
      </c>
      <c r="S6" s="4" t="s">
        <v>52</v>
      </c>
      <c r="T6" s="75" t="s">
        <v>53</v>
      </c>
      <c r="U6" s="4" t="s">
        <v>52</v>
      </c>
      <c r="V6" s="75" t="s">
        <v>53</v>
      </c>
      <c r="W6" s="4" t="s">
        <v>52</v>
      </c>
      <c r="X6" s="75" t="s">
        <v>53</v>
      </c>
      <c r="Y6" s="4" t="s">
        <v>52</v>
      </c>
      <c r="Z6" s="75" t="s">
        <v>53</v>
      </c>
      <c r="AA6" s="4" t="s">
        <v>52</v>
      </c>
      <c r="AB6" s="75" t="s">
        <v>53</v>
      </c>
      <c r="AC6" s="111" t="s">
        <v>73</v>
      </c>
      <c r="AD6" s="107" t="s">
        <v>74</v>
      </c>
      <c r="AE6" s="62"/>
      <c r="AF6" s="4" t="s">
        <v>52</v>
      </c>
      <c r="AG6" s="7" t="s">
        <v>62</v>
      </c>
      <c r="AH6" s="25"/>
      <c r="AI6" s="36">
        <v>1978</v>
      </c>
      <c r="AJ6" s="37">
        <v>1989</v>
      </c>
      <c r="AK6" s="36">
        <v>1997</v>
      </c>
      <c r="AL6" s="36">
        <v>1998</v>
      </c>
      <c r="AM6" s="36">
        <v>1999</v>
      </c>
      <c r="AN6" s="37">
        <v>2000</v>
      </c>
      <c r="AO6" s="48">
        <v>2001</v>
      </c>
      <c r="AP6" s="48">
        <v>2002</v>
      </c>
      <c r="AQ6" s="50">
        <v>2003</v>
      </c>
      <c r="AR6" s="36"/>
      <c r="AS6" s="48">
        <v>2004</v>
      </c>
      <c r="AT6" s="57"/>
      <c r="AU6" s="49">
        <v>2005</v>
      </c>
      <c r="AV6" s="49">
        <v>2006</v>
      </c>
      <c r="AW6" s="49">
        <v>2007</v>
      </c>
      <c r="AX6" s="49">
        <v>2008</v>
      </c>
    </row>
    <row r="7" spans="1:50" s="5" customFormat="1" ht="15" customHeight="1" thickTop="1" x14ac:dyDescent="0.2">
      <c r="A7" s="58" t="s">
        <v>3</v>
      </c>
      <c r="B7" s="59">
        <v>837</v>
      </c>
      <c r="C7" s="69">
        <f t="shared" ref="C7:C53" si="0">B7/B$54</f>
        <v>0.73356704645048199</v>
      </c>
      <c r="D7" s="59">
        <v>868</v>
      </c>
      <c r="E7" s="69">
        <f t="shared" ref="E7:E37" si="1">D7/D$54</f>
        <v>0.77155555555555555</v>
      </c>
      <c r="F7" s="61"/>
      <c r="G7" s="59">
        <v>941</v>
      </c>
      <c r="H7" s="60">
        <f t="shared" ref="H7:H30" si="2">G7/G$54</f>
        <v>0.78156146179401997</v>
      </c>
      <c r="I7" s="59">
        <v>948</v>
      </c>
      <c r="J7" s="60">
        <v>0.76205787781350487</v>
      </c>
      <c r="K7" s="59">
        <v>960</v>
      </c>
      <c r="L7" s="60">
        <f t="shared" ref="L7:L30" si="3">K7/K$54</f>
        <v>0.75709779179810721</v>
      </c>
      <c r="M7" s="59">
        <v>956</v>
      </c>
      <c r="N7" s="60">
        <f t="shared" ref="N7:N30" si="4">M7/M$54</f>
        <v>0.74051123160340826</v>
      </c>
      <c r="O7" s="59">
        <v>990</v>
      </c>
      <c r="P7" s="69">
        <f t="shared" ref="P7:P53" si="5">O7/O$54</f>
        <v>0.76036866359447008</v>
      </c>
      <c r="Q7" s="59">
        <v>1023</v>
      </c>
      <c r="R7" s="69">
        <f t="shared" ref="R7:R53" si="6">Q7/Q$54</f>
        <v>0.76059479553903342</v>
      </c>
      <c r="S7" s="59">
        <v>1050</v>
      </c>
      <c r="T7" s="69">
        <f t="shared" ref="T7:T53" si="7">S7/S$54</f>
        <v>0.75214899713467054</v>
      </c>
      <c r="U7" s="59">
        <v>1035</v>
      </c>
      <c r="V7" s="69">
        <f t="shared" ref="V7:V53" si="8">U7/U$54</f>
        <v>0.72529782761037143</v>
      </c>
      <c r="W7" s="59">
        <v>1042</v>
      </c>
      <c r="X7" s="69">
        <f t="shared" ref="X7:X53" si="9">W7/W$54</f>
        <v>0.71911663216011046</v>
      </c>
      <c r="Y7" s="59">
        <v>1011</v>
      </c>
      <c r="Z7" s="69">
        <f t="shared" ref="Z7:Z53" si="10">Y7/Y$54</f>
        <v>0.69246575342465755</v>
      </c>
      <c r="AA7" s="59">
        <v>1019</v>
      </c>
      <c r="AB7" s="69">
        <f t="shared" ref="AB7:AB53" si="11">AA7/AA$54</f>
        <v>0.67662682602921642</v>
      </c>
      <c r="AC7" s="112">
        <v>1048</v>
      </c>
      <c r="AD7" s="108">
        <f>AC7/AC$54</f>
        <v>0.66329113924050631</v>
      </c>
      <c r="AE7" s="61"/>
      <c r="AF7" s="123">
        <f>AC7-B7</f>
        <v>211</v>
      </c>
      <c r="AG7" s="60">
        <f>AD7-C7</f>
        <v>-7.0275907209975674E-2</v>
      </c>
      <c r="AH7" s="63" t="str">
        <f t="shared" ref="AH7:AH14" si="12">A7</f>
        <v>PA</v>
      </c>
      <c r="AI7" s="45">
        <v>0.73356704645048199</v>
      </c>
      <c r="AJ7" s="45">
        <v>0.77155555555555555</v>
      </c>
      <c r="AK7" s="45">
        <v>0.78156146179401997</v>
      </c>
      <c r="AL7" s="45">
        <v>0.76205787781350487</v>
      </c>
      <c r="AM7" s="45">
        <v>0.75709779179810721</v>
      </c>
      <c r="AN7" s="45">
        <v>0.74051123160340826</v>
      </c>
      <c r="AO7" s="45">
        <f t="shared" ref="AO7:AO14" si="13">P7</f>
        <v>0.76036866359447008</v>
      </c>
      <c r="AP7" s="45">
        <f t="shared" ref="AP7:AP14" si="14">R7</f>
        <v>0.76059479553903342</v>
      </c>
      <c r="AQ7" s="45">
        <f t="shared" ref="AQ7:AQ14" si="15">T7</f>
        <v>0.75214899713467054</v>
      </c>
      <c r="AR7" s="56"/>
      <c r="AS7" s="45">
        <f t="shared" ref="AS7:AS14" si="16">V7</f>
        <v>0.72529782761037143</v>
      </c>
      <c r="AT7" s="3"/>
      <c r="AU7" s="45">
        <f t="shared" ref="AU7:AU14" si="17">X7</f>
        <v>0.71911663216011046</v>
      </c>
      <c r="AV7" s="45">
        <f t="shared" ref="AV7:AV14" si="18">Z7</f>
        <v>0.69246575342465755</v>
      </c>
      <c r="AW7" s="45">
        <f t="shared" ref="AW7:AW14" si="19">AB7</f>
        <v>0.67662682602921642</v>
      </c>
      <c r="AX7" s="45">
        <f>AD7</f>
        <v>0.66329113924050631</v>
      </c>
    </row>
    <row r="8" spans="1:50" s="5" customFormat="1" ht="15" customHeight="1" x14ac:dyDescent="0.2">
      <c r="A8" s="43" t="s">
        <v>4</v>
      </c>
      <c r="B8" s="44">
        <v>154</v>
      </c>
      <c r="C8" s="70">
        <f t="shared" si="0"/>
        <v>0.13496932515337423</v>
      </c>
      <c r="D8" s="44">
        <v>86</v>
      </c>
      <c r="E8" s="70">
        <f t="shared" si="1"/>
        <v>7.644444444444444E-2</v>
      </c>
      <c r="F8" s="46"/>
      <c r="G8" s="44">
        <v>53</v>
      </c>
      <c r="H8" s="45">
        <f t="shared" si="2"/>
        <v>4.4019933554817273E-2</v>
      </c>
      <c r="I8" s="44">
        <v>61</v>
      </c>
      <c r="J8" s="45">
        <v>4.9035369774919617E-2</v>
      </c>
      <c r="K8" s="44">
        <v>51</v>
      </c>
      <c r="L8" s="45">
        <f t="shared" si="3"/>
        <v>4.0220820189274448E-2</v>
      </c>
      <c r="M8" s="44">
        <v>55</v>
      </c>
      <c r="N8" s="45">
        <f t="shared" si="4"/>
        <v>4.2602633617350893E-2</v>
      </c>
      <c r="O8" s="44">
        <v>49</v>
      </c>
      <c r="P8" s="70">
        <f t="shared" si="5"/>
        <v>3.7634408602150539E-2</v>
      </c>
      <c r="Q8" s="44">
        <v>40</v>
      </c>
      <c r="R8" s="70">
        <f t="shared" si="6"/>
        <v>2.9739776951672861E-2</v>
      </c>
      <c r="S8" s="44">
        <v>44</v>
      </c>
      <c r="T8" s="70">
        <f t="shared" si="7"/>
        <v>3.151862464183381E-2</v>
      </c>
      <c r="U8" s="44">
        <v>62</v>
      </c>
      <c r="V8" s="70">
        <f t="shared" si="8"/>
        <v>4.3447792571829014E-2</v>
      </c>
      <c r="W8" s="44">
        <v>78</v>
      </c>
      <c r="X8" s="70">
        <f t="shared" si="9"/>
        <v>5.3830227743271224E-2</v>
      </c>
      <c r="Y8" s="59">
        <v>86</v>
      </c>
      <c r="Z8" s="70">
        <f t="shared" si="10"/>
        <v>5.8904109589041097E-2</v>
      </c>
      <c r="AA8" s="44">
        <v>96</v>
      </c>
      <c r="AB8" s="70">
        <f t="shared" si="11"/>
        <v>6.3745019920318724E-2</v>
      </c>
      <c r="AC8" s="113">
        <v>91</v>
      </c>
      <c r="AD8" s="108">
        <f t="shared" ref="AD8:AD54" si="20">AC8/AC$54</f>
        <v>5.7594936708860761E-2</v>
      </c>
      <c r="AE8" s="46"/>
      <c r="AF8" s="123">
        <f t="shared" ref="AF8:AF53" si="21">AC8-B8</f>
        <v>-63</v>
      </c>
      <c r="AG8" s="60">
        <f t="shared" ref="AG8:AG53" si="22">AD8-C8</f>
        <v>-7.737438844451347E-2</v>
      </c>
      <c r="AH8" s="63" t="str">
        <f t="shared" si="12"/>
        <v>NJ</v>
      </c>
      <c r="AI8" s="45">
        <v>5.5214723926380369E-2</v>
      </c>
      <c r="AJ8" s="45">
        <v>0.04</v>
      </c>
      <c r="AK8" s="45">
        <v>3.4883720930232558E-2</v>
      </c>
      <c r="AL8" s="45">
        <v>3.8585209003215437E-2</v>
      </c>
      <c r="AM8" s="45">
        <v>4.7318611987381701E-2</v>
      </c>
      <c r="AN8" s="45">
        <v>5.0348567002323777E-2</v>
      </c>
      <c r="AO8" s="45">
        <f t="shared" si="13"/>
        <v>3.7634408602150539E-2</v>
      </c>
      <c r="AP8" s="45">
        <f t="shared" si="14"/>
        <v>2.9739776951672861E-2</v>
      </c>
      <c r="AQ8" s="45">
        <f t="shared" si="15"/>
        <v>3.151862464183381E-2</v>
      </c>
      <c r="AR8" s="56"/>
      <c r="AS8" s="45">
        <f t="shared" si="16"/>
        <v>4.3447792571829014E-2</v>
      </c>
      <c r="AT8" s="3"/>
      <c r="AU8" s="45">
        <f t="shared" si="17"/>
        <v>5.3830227743271224E-2</v>
      </c>
      <c r="AV8" s="45">
        <f t="shared" si="18"/>
        <v>5.8904109589041097E-2</v>
      </c>
      <c r="AW8" s="45">
        <f t="shared" si="19"/>
        <v>6.3745019920318724E-2</v>
      </c>
      <c r="AX8" s="45">
        <f t="shared" ref="AX8:AX14" si="23">AD8</f>
        <v>5.7594936708860761E-2</v>
      </c>
    </row>
    <row r="9" spans="1:50" s="5" customFormat="1" ht="15" customHeight="1" x14ac:dyDescent="0.2">
      <c r="A9" s="43" t="s">
        <v>6</v>
      </c>
      <c r="B9" s="44">
        <v>63</v>
      </c>
      <c r="C9" s="70">
        <f t="shared" si="0"/>
        <v>5.5214723926380369E-2</v>
      </c>
      <c r="D9" s="44">
        <v>45</v>
      </c>
      <c r="E9" s="70">
        <f t="shared" si="1"/>
        <v>0.04</v>
      </c>
      <c r="F9" s="46"/>
      <c r="G9" s="44">
        <v>42</v>
      </c>
      <c r="H9" s="45">
        <f t="shared" si="2"/>
        <v>3.4883720930232558E-2</v>
      </c>
      <c r="I9" s="44">
        <v>48</v>
      </c>
      <c r="J9" s="45">
        <v>3.8585209003215437E-2</v>
      </c>
      <c r="K9" s="44">
        <v>60</v>
      </c>
      <c r="L9" s="45">
        <f t="shared" si="3"/>
        <v>4.7318611987381701E-2</v>
      </c>
      <c r="M9" s="44">
        <v>65</v>
      </c>
      <c r="N9" s="45">
        <f t="shared" si="4"/>
        <v>5.0348567002323777E-2</v>
      </c>
      <c r="O9" s="44">
        <v>63</v>
      </c>
      <c r="P9" s="70">
        <f t="shared" si="5"/>
        <v>4.8387096774193547E-2</v>
      </c>
      <c r="Q9" s="44">
        <v>57</v>
      </c>
      <c r="R9" s="70">
        <f t="shared" si="6"/>
        <v>4.2379182156133829E-2</v>
      </c>
      <c r="S9" s="44">
        <v>77</v>
      </c>
      <c r="T9" s="70">
        <f t="shared" si="7"/>
        <v>5.515759312320917E-2</v>
      </c>
      <c r="U9" s="44">
        <v>75</v>
      </c>
      <c r="V9" s="70">
        <f t="shared" si="8"/>
        <v>5.2557813594954449E-2</v>
      </c>
      <c r="W9" s="44">
        <v>79</v>
      </c>
      <c r="X9" s="70">
        <f t="shared" si="9"/>
        <v>5.4520358868184952E-2</v>
      </c>
      <c r="Y9" s="59">
        <v>86</v>
      </c>
      <c r="Z9" s="70">
        <f t="shared" si="10"/>
        <v>5.8904109589041097E-2</v>
      </c>
      <c r="AA9" s="44">
        <v>84</v>
      </c>
      <c r="AB9" s="70">
        <f t="shared" si="11"/>
        <v>5.5776892430278883E-2</v>
      </c>
      <c r="AC9" s="113">
        <v>99</v>
      </c>
      <c r="AD9" s="108">
        <f t="shared" si="20"/>
        <v>6.2658227848101267E-2</v>
      </c>
      <c r="AE9" s="46"/>
      <c r="AF9" s="123">
        <f t="shared" si="21"/>
        <v>36</v>
      </c>
      <c r="AG9" s="60">
        <f t="shared" si="22"/>
        <v>7.4435039217208981E-3</v>
      </c>
      <c r="AH9" s="63" t="str">
        <f t="shared" si="12"/>
        <v>MD</v>
      </c>
      <c r="AI9" s="45">
        <v>0.13496932515337423</v>
      </c>
      <c r="AJ9" s="45">
        <v>7.644444444444444E-2</v>
      </c>
      <c r="AK9" s="45">
        <v>4.4019933554817273E-2</v>
      </c>
      <c r="AL9" s="45">
        <v>4.9035369774919617E-2</v>
      </c>
      <c r="AM9" s="45">
        <v>4.0220820189274448E-2</v>
      </c>
      <c r="AN9" s="45">
        <v>4.2602633617350893E-2</v>
      </c>
      <c r="AO9" s="45">
        <f t="shared" si="13"/>
        <v>4.8387096774193547E-2</v>
      </c>
      <c r="AP9" s="45">
        <f t="shared" si="14"/>
        <v>4.2379182156133829E-2</v>
      </c>
      <c r="AQ9" s="45">
        <f t="shared" si="15"/>
        <v>5.515759312320917E-2</v>
      </c>
      <c r="AR9" s="56"/>
      <c r="AS9" s="45">
        <f t="shared" si="16"/>
        <v>5.2557813594954449E-2</v>
      </c>
      <c r="AT9" s="3"/>
      <c r="AU9" s="45">
        <f t="shared" si="17"/>
        <v>5.4520358868184952E-2</v>
      </c>
      <c r="AV9" s="45">
        <f t="shared" si="18"/>
        <v>5.8904109589041097E-2</v>
      </c>
      <c r="AW9" s="45">
        <f t="shared" si="19"/>
        <v>5.5776892430278883E-2</v>
      </c>
      <c r="AX9" s="45">
        <f t="shared" si="23"/>
        <v>6.2658227848101267E-2</v>
      </c>
    </row>
    <row r="10" spans="1:50" s="5" customFormat="1" ht="15" customHeight="1" x14ac:dyDescent="0.2">
      <c r="A10" s="43" t="s">
        <v>5</v>
      </c>
      <c r="B10" s="44">
        <v>29</v>
      </c>
      <c r="C10" s="70">
        <f t="shared" si="0"/>
        <v>2.5416301489921123E-2</v>
      </c>
      <c r="D10" s="44">
        <v>29</v>
      </c>
      <c r="E10" s="70">
        <f t="shared" si="1"/>
        <v>2.5777777777777778E-2</v>
      </c>
      <c r="F10" s="46"/>
      <c r="G10" s="44">
        <v>46</v>
      </c>
      <c r="H10" s="45">
        <f t="shared" si="2"/>
        <v>3.8205980066445183E-2</v>
      </c>
      <c r="I10" s="44">
        <v>41</v>
      </c>
      <c r="J10" s="45">
        <v>3.295819935691318E-2</v>
      </c>
      <c r="K10" s="44">
        <v>37</v>
      </c>
      <c r="L10" s="45">
        <f t="shared" si="3"/>
        <v>2.9179810725552049E-2</v>
      </c>
      <c r="M10" s="44">
        <v>47</v>
      </c>
      <c r="N10" s="45">
        <f t="shared" si="4"/>
        <v>3.6405886909372583E-2</v>
      </c>
      <c r="O10" s="44">
        <v>42</v>
      </c>
      <c r="P10" s="70">
        <f t="shared" si="5"/>
        <v>3.2258064516129031E-2</v>
      </c>
      <c r="Q10" s="44">
        <v>36</v>
      </c>
      <c r="R10" s="70">
        <f t="shared" si="6"/>
        <v>2.6765799256505577E-2</v>
      </c>
      <c r="S10" s="44">
        <v>50</v>
      </c>
      <c r="T10" s="70">
        <f t="shared" si="7"/>
        <v>3.5816618911174783E-2</v>
      </c>
      <c r="U10" s="44">
        <v>55</v>
      </c>
      <c r="V10" s="70">
        <f t="shared" si="8"/>
        <v>3.8542396636299929E-2</v>
      </c>
      <c r="W10" s="44">
        <v>57</v>
      </c>
      <c r="X10" s="70">
        <f t="shared" si="9"/>
        <v>3.9337474120082816E-2</v>
      </c>
      <c r="Y10" s="59">
        <v>56</v>
      </c>
      <c r="Z10" s="70">
        <f t="shared" si="10"/>
        <v>3.8356164383561646E-2</v>
      </c>
      <c r="AA10" s="44">
        <v>60</v>
      </c>
      <c r="AB10" s="70">
        <f t="shared" si="11"/>
        <v>3.9840637450199202E-2</v>
      </c>
      <c r="AC10" s="113">
        <v>77</v>
      </c>
      <c r="AD10" s="108">
        <f t="shared" si="20"/>
        <v>4.8734177215189876E-2</v>
      </c>
      <c r="AE10" s="46"/>
      <c r="AF10" s="123">
        <f t="shared" si="21"/>
        <v>48</v>
      </c>
      <c r="AG10" s="60">
        <f t="shared" si="22"/>
        <v>2.3317875725268753E-2</v>
      </c>
      <c r="AH10" s="63" t="str">
        <f t="shared" si="12"/>
        <v>NY</v>
      </c>
      <c r="AI10" s="45">
        <v>2.5416301489921123E-2</v>
      </c>
      <c r="AJ10" s="45">
        <v>2.5777777777777778E-2</v>
      </c>
      <c r="AK10" s="45">
        <v>3.8205980066445183E-2</v>
      </c>
      <c r="AL10" s="45">
        <v>3.295819935691318E-2</v>
      </c>
      <c r="AM10" s="45">
        <v>2.9179810725552049E-2</v>
      </c>
      <c r="AN10" s="45">
        <v>3.6405886909372583E-2</v>
      </c>
      <c r="AO10" s="45">
        <f t="shared" si="13"/>
        <v>3.2258064516129031E-2</v>
      </c>
      <c r="AP10" s="45">
        <f t="shared" si="14"/>
        <v>2.6765799256505577E-2</v>
      </c>
      <c r="AQ10" s="45">
        <f t="shared" si="15"/>
        <v>3.5816618911174783E-2</v>
      </c>
      <c r="AR10" s="56"/>
      <c r="AS10" s="45">
        <f t="shared" si="16"/>
        <v>3.8542396636299929E-2</v>
      </c>
      <c r="AT10" s="3"/>
      <c r="AU10" s="45">
        <f t="shared" si="17"/>
        <v>3.9337474120082816E-2</v>
      </c>
      <c r="AV10" s="45">
        <f t="shared" si="18"/>
        <v>3.8356164383561646E-2</v>
      </c>
      <c r="AW10" s="45">
        <f t="shared" si="19"/>
        <v>3.9840637450199202E-2</v>
      </c>
      <c r="AX10" s="45">
        <f t="shared" si="23"/>
        <v>4.8734177215189876E-2</v>
      </c>
    </row>
    <row r="11" spans="1:50" s="5" customFormat="1" ht="15" customHeight="1" x14ac:dyDescent="0.2">
      <c r="A11" s="43" t="s">
        <v>10</v>
      </c>
      <c r="B11" s="44">
        <v>3</v>
      </c>
      <c r="C11" s="70">
        <f t="shared" si="0"/>
        <v>2.6292725679228747E-3</v>
      </c>
      <c r="D11" s="44">
        <v>11</v>
      </c>
      <c r="E11" s="70">
        <f t="shared" si="1"/>
        <v>9.7777777777777776E-3</v>
      </c>
      <c r="F11" s="46"/>
      <c r="G11" s="44">
        <v>8</v>
      </c>
      <c r="H11" s="45">
        <f t="shared" si="2"/>
        <v>6.6445182724252493E-3</v>
      </c>
      <c r="I11" s="44">
        <v>8</v>
      </c>
      <c r="J11" s="45">
        <v>6.4308681672025723E-3</v>
      </c>
      <c r="K11" s="44">
        <v>7</v>
      </c>
      <c r="L11" s="45">
        <f t="shared" si="3"/>
        <v>5.5205047318611991E-3</v>
      </c>
      <c r="M11" s="44">
        <v>9</v>
      </c>
      <c r="N11" s="45">
        <f t="shared" si="4"/>
        <v>6.9713400464756006E-3</v>
      </c>
      <c r="O11" s="44">
        <v>14</v>
      </c>
      <c r="P11" s="70">
        <f t="shared" si="5"/>
        <v>1.0752688172043012E-2</v>
      </c>
      <c r="Q11" s="44">
        <v>12</v>
      </c>
      <c r="R11" s="70">
        <f t="shared" si="6"/>
        <v>8.921933085501859E-3</v>
      </c>
      <c r="S11" s="44">
        <v>17</v>
      </c>
      <c r="T11" s="70">
        <f t="shared" si="7"/>
        <v>1.2177650429799427E-2</v>
      </c>
      <c r="U11" s="44">
        <v>18</v>
      </c>
      <c r="V11" s="70">
        <f t="shared" si="8"/>
        <v>1.2613875262789068E-2</v>
      </c>
      <c r="W11" s="44">
        <v>17</v>
      </c>
      <c r="X11" s="70">
        <f t="shared" si="9"/>
        <v>1.1732229123533472E-2</v>
      </c>
      <c r="Y11" s="59">
        <v>25</v>
      </c>
      <c r="Z11" s="70">
        <f t="shared" si="10"/>
        <v>1.7123287671232876E-2</v>
      </c>
      <c r="AA11" s="44">
        <v>25</v>
      </c>
      <c r="AB11" s="70">
        <f t="shared" si="11"/>
        <v>1.6600265604249667E-2</v>
      </c>
      <c r="AC11" s="113">
        <v>38</v>
      </c>
      <c r="AD11" s="108">
        <f t="shared" si="20"/>
        <v>2.4050632911392405E-2</v>
      </c>
      <c r="AE11" s="46"/>
      <c r="AF11" s="123">
        <f t="shared" si="21"/>
        <v>35</v>
      </c>
      <c r="AG11" s="60">
        <f t="shared" si="22"/>
        <v>2.1421360343469531E-2</v>
      </c>
      <c r="AH11" s="63" t="str">
        <f t="shared" si="12"/>
        <v>VA</v>
      </c>
      <c r="AI11" s="45">
        <v>7.8878177037686233E-3</v>
      </c>
      <c r="AJ11" s="45">
        <v>1.6E-2</v>
      </c>
      <c r="AK11" s="45">
        <v>1.079734219269103E-2</v>
      </c>
      <c r="AL11" s="45">
        <v>9.6463022508038593E-3</v>
      </c>
      <c r="AM11" s="45">
        <v>8.6750788643533121E-3</v>
      </c>
      <c r="AN11" s="45">
        <v>1.0069713400464756E-2</v>
      </c>
      <c r="AO11" s="45">
        <f t="shared" si="13"/>
        <v>1.0752688172043012E-2</v>
      </c>
      <c r="AP11" s="45">
        <f t="shared" si="14"/>
        <v>8.921933085501859E-3</v>
      </c>
      <c r="AQ11" s="45">
        <f t="shared" si="15"/>
        <v>1.2177650429799427E-2</v>
      </c>
      <c r="AR11" s="56"/>
      <c r="AS11" s="45">
        <f t="shared" si="16"/>
        <v>1.2613875262789068E-2</v>
      </c>
      <c r="AT11" s="3"/>
      <c r="AU11" s="45">
        <f t="shared" si="17"/>
        <v>1.1732229123533472E-2</v>
      </c>
      <c r="AV11" s="45">
        <f t="shared" si="18"/>
        <v>1.7123287671232876E-2</v>
      </c>
      <c r="AW11" s="45">
        <f t="shared" si="19"/>
        <v>1.6600265604249667E-2</v>
      </c>
      <c r="AX11" s="45">
        <f t="shared" si="23"/>
        <v>2.4050632911392405E-2</v>
      </c>
    </row>
    <row r="12" spans="1:50" s="5" customFormat="1" ht="15" customHeight="1" x14ac:dyDescent="0.2">
      <c r="A12" s="43" t="s">
        <v>8</v>
      </c>
      <c r="B12" s="44">
        <v>7</v>
      </c>
      <c r="C12" s="70">
        <f t="shared" si="0"/>
        <v>6.1349693251533744E-3</v>
      </c>
      <c r="D12" s="44">
        <v>5</v>
      </c>
      <c r="E12" s="70">
        <f t="shared" si="1"/>
        <v>4.4444444444444444E-3</v>
      </c>
      <c r="F12" s="46"/>
      <c r="G12" s="44">
        <v>8</v>
      </c>
      <c r="H12" s="45">
        <f t="shared" si="2"/>
        <v>6.6445182724252493E-3</v>
      </c>
      <c r="I12" s="44">
        <v>11</v>
      </c>
      <c r="J12" s="45">
        <v>8.8424437299035371E-3</v>
      </c>
      <c r="K12" s="44">
        <v>12</v>
      </c>
      <c r="L12" s="45">
        <f t="shared" si="3"/>
        <v>9.4637223974763408E-3</v>
      </c>
      <c r="M12" s="44">
        <v>11</v>
      </c>
      <c r="N12" s="45">
        <f t="shared" si="4"/>
        <v>8.5205267234701784E-3</v>
      </c>
      <c r="O12" s="44">
        <v>10</v>
      </c>
      <c r="P12" s="70">
        <f t="shared" si="5"/>
        <v>7.6804915514592934E-3</v>
      </c>
      <c r="Q12" s="44">
        <v>10</v>
      </c>
      <c r="R12" s="70">
        <f t="shared" si="6"/>
        <v>7.4349442379182153E-3</v>
      </c>
      <c r="S12" s="44">
        <v>8</v>
      </c>
      <c r="T12" s="70">
        <f t="shared" si="7"/>
        <v>5.7306590257879654E-3</v>
      </c>
      <c r="U12" s="44">
        <v>8</v>
      </c>
      <c r="V12" s="70">
        <f t="shared" si="8"/>
        <v>5.6061667834618077E-3</v>
      </c>
      <c r="W12" s="44">
        <v>7</v>
      </c>
      <c r="X12" s="70">
        <f t="shared" si="9"/>
        <v>4.830917874396135E-3</v>
      </c>
      <c r="Y12" s="59">
        <v>11</v>
      </c>
      <c r="Z12" s="70">
        <f t="shared" si="10"/>
        <v>7.534246575342466E-3</v>
      </c>
      <c r="AA12" s="44">
        <v>17</v>
      </c>
      <c r="AB12" s="70">
        <f t="shared" si="11"/>
        <v>1.1288180610889775E-2</v>
      </c>
      <c r="AC12" s="113">
        <v>17</v>
      </c>
      <c r="AD12" s="108">
        <f t="shared" si="20"/>
        <v>1.0759493670886076E-2</v>
      </c>
      <c r="AE12" s="46"/>
      <c r="AF12" s="123">
        <f t="shared" si="21"/>
        <v>10</v>
      </c>
      <c r="AG12" s="60">
        <f t="shared" si="22"/>
        <v>4.6245243457327017E-3</v>
      </c>
      <c r="AH12" s="63" t="str">
        <f t="shared" si="12"/>
        <v>MA</v>
      </c>
      <c r="AI12" s="45">
        <v>2.6292725679228747E-3</v>
      </c>
      <c r="AJ12" s="45">
        <v>9.7777777777777776E-3</v>
      </c>
      <c r="AK12" s="45">
        <v>6.6445182724252493E-3</v>
      </c>
      <c r="AL12" s="45">
        <v>6.4308681672025723E-3</v>
      </c>
      <c r="AM12" s="45">
        <v>5.5205047318611991E-3</v>
      </c>
      <c r="AN12" s="45">
        <v>6.9713400464756006E-3</v>
      </c>
      <c r="AO12" s="45">
        <f t="shared" si="13"/>
        <v>7.6804915514592934E-3</v>
      </c>
      <c r="AP12" s="45">
        <f t="shared" si="14"/>
        <v>7.4349442379182153E-3</v>
      </c>
      <c r="AQ12" s="45">
        <f t="shared" si="15"/>
        <v>5.7306590257879654E-3</v>
      </c>
      <c r="AR12" s="56"/>
      <c r="AS12" s="45">
        <f t="shared" si="16"/>
        <v>5.6061667834618077E-3</v>
      </c>
      <c r="AT12" s="3"/>
      <c r="AU12" s="45">
        <f t="shared" si="17"/>
        <v>4.830917874396135E-3</v>
      </c>
      <c r="AV12" s="45">
        <f t="shared" si="18"/>
        <v>7.534246575342466E-3</v>
      </c>
      <c r="AW12" s="45">
        <f t="shared" si="19"/>
        <v>1.1288180610889775E-2</v>
      </c>
      <c r="AX12" s="45">
        <f t="shared" si="23"/>
        <v>1.0759493670886076E-2</v>
      </c>
    </row>
    <row r="13" spans="1:50" s="5" customFormat="1" ht="15" customHeight="1" x14ac:dyDescent="0.2">
      <c r="A13" s="43" t="s">
        <v>17</v>
      </c>
      <c r="B13" s="44">
        <v>2</v>
      </c>
      <c r="C13" s="70">
        <f t="shared" si="0"/>
        <v>1.7528483786152498E-3</v>
      </c>
      <c r="D13" s="44">
        <v>0</v>
      </c>
      <c r="E13" s="70">
        <f t="shared" si="1"/>
        <v>0</v>
      </c>
      <c r="F13" s="46"/>
      <c r="G13" s="44">
        <v>3</v>
      </c>
      <c r="H13" s="45">
        <f t="shared" si="2"/>
        <v>2.4916943521594683E-3</v>
      </c>
      <c r="I13" s="44">
        <v>3</v>
      </c>
      <c r="J13" s="45">
        <v>2.4115755627009648E-3</v>
      </c>
      <c r="K13" s="44">
        <v>9</v>
      </c>
      <c r="L13" s="45">
        <f t="shared" si="3"/>
        <v>7.0977917981072556E-3</v>
      </c>
      <c r="M13" s="44">
        <v>6</v>
      </c>
      <c r="N13" s="45">
        <f t="shared" si="4"/>
        <v>4.6475600309837332E-3</v>
      </c>
      <c r="O13" s="44">
        <v>3</v>
      </c>
      <c r="P13" s="70">
        <f t="shared" si="5"/>
        <v>2.304147465437788E-3</v>
      </c>
      <c r="Q13" s="44">
        <v>8</v>
      </c>
      <c r="R13" s="70">
        <f t="shared" si="6"/>
        <v>5.9479553903345724E-3</v>
      </c>
      <c r="S13" s="44">
        <v>11</v>
      </c>
      <c r="T13" s="70">
        <f t="shared" si="7"/>
        <v>7.8796561604584526E-3</v>
      </c>
      <c r="U13" s="44">
        <v>12</v>
      </c>
      <c r="V13" s="70">
        <f t="shared" si="8"/>
        <v>8.4092501751927128E-3</v>
      </c>
      <c r="W13" s="44">
        <v>6</v>
      </c>
      <c r="X13" s="70">
        <f t="shared" si="9"/>
        <v>4.140786749482402E-3</v>
      </c>
      <c r="Y13" s="59">
        <v>11</v>
      </c>
      <c r="Z13" s="70">
        <f t="shared" si="10"/>
        <v>7.534246575342466E-3</v>
      </c>
      <c r="AA13" s="44">
        <v>12</v>
      </c>
      <c r="AB13" s="70">
        <f t="shared" si="11"/>
        <v>7.9681274900398405E-3</v>
      </c>
      <c r="AC13" s="113">
        <v>13</v>
      </c>
      <c r="AD13" s="108">
        <f t="shared" si="20"/>
        <v>8.2278481012658233E-3</v>
      </c>
      <c r="AE13" s="46"/>
      <c r="AF13" s="123">
        <f t="shared" si="21"/>
        <v>11</v>
      </c>
      <c r="AG13" s="60">
        <f t="shared" si="22"/>
        <v>6.4749997226505734E-3</v>
      </c>
      <c r="AH13" s="63" t="str">
        <f t="shared" si="12"/>
        <v>CA</v>
      </c>
      <c r="AI13" s="45">
        <v>6.1349693251533744E-3</v>
      </c>
      <c r="AJ13" s="45">
        <v>4.4444444444444444E-3</v>
      </c>
      <c r="AK13" s="45">
        <v>6.6445182724252493E-3</v>
      </c>
      <c r="AL13" s="45">
        <v>8.8424437299035371E-3</v>
      </c>
      <c r="AM13" s="45">
        <v>9.4637223974763408E-3</v>
      </c>
      <c r="AN13" s="45">
        <v>8.5205267234701784E-3</v>
      </c>
      <c r="AO13" s="45">
        <f t="shared" si="13"/>
        <v>2.304147465437788E-3</v>
      </c>
      <c r="AP13" s="45">
        <f t="shared" si="14"/>
        <v>5.9479553903345724E-3</v>
      </c>
      <c r="AQ13" s="45">
        <f t="shared" si="15"/>
        <v>7.8796561604584526E-3</v>
      </c>
      <c r="AR13" s="56"/>
      <c r="AS13" s="45">
        <f t="shared" si="16"/>
        <v>8.4092501751927128E-3</v>
      </c>
      <c r="AT13" s="3"/>
      <c r="AU13" s="45">
        <f t="shared" si="17"/>
        <v>4.140786749482402E-3</v>
      </c>
      <c r="AV13" s="45">
        <f t="shared" si="18"/>
        <v>7.534246575342466E-3</v>
      </c>
      <c r="AW13" s="45">
        <f t="shared" si="19"/>
        <v>7.9681274900398405E-3</v>
      </c>
      <c r="AX13" s="45">
        <f t="shared" si="23"/>
        <v>8.2278481012658233E-3</v>
      </c>
    </row>
    <row r="14" spans="1:50" s="5" customFormat="1" ht="15" customHeight="1" x14ac:dyDescent="0.2">
      <c r="A14" s="43" t="s">
        <v>18</v>
      </c>
      <c r="B14" s="44">
        <v>7</v>
      </c>
      <c r="C14" s="70">
        <f t="shared" si="0"/>
        <v>6.1349693251533744E-3</v>
      </c>
      <c r="D14" s="44">
        <v>4</v>
      </c>
      <c r="E14" s="70">
        <f t="shared" si="1"/>
        <v>3.5555555555555557E-3</v>
      </c>
      <c r="F14" s="46"/>
      <c r="G14" s="44">
        <v>2</v>
      </c>
      <c r="H14" s="45">
        <f t="shared" si="2"/>
        <v>1.6611295681063123E-3</v>
      </c>
      <c r="I14" s="44">
        <v>3</v>
      </c>
      <c r="J14" s="45">
        <v>2.4115755627009648E-3</v>
      </c>
      <c r="K14" s="44">
        <v>2</v>
      </c>
      <c r="L14" s="45">
        <f t="shared" si="3"/>
        <v>1.5772870662460567E-3</v>
      </c>
      <c r="M14" s="44">
        <v>4</v>
      </c>
      <c r="N14" s="45">
        <f t="shared" si="4"/>
        <v>3.0983733539891559E-3</v>
      </c>
      <c r="O14" s="44">
        <v>2</v>
      </c>
      <c r="P14" s="70">
        <f t="shared" si="5"/>
        <v>1.5360983102918587E-3</v>
      </c>
      <c r="Q14" s="44">
        <v>1</v>
      </c>
      <c r="R14" s="70">
        <f t="shared" si="6"/>
        <v>7.4349442379182155E-4</v>
      </c>
      <c r="S14" s="44">
        <v>4</v>
      </c>
      <c r="T14" s="70">
        <f t="shared" si="7"/>
        <v>2.8653295128939827E-3</v>
      </c>
      <c r="U14" s="44">
        <v>8</v>
      </c>
      <c r="V14" s="70">
        <f t="shared" si="8"/>
        <v>5.6061667834618077E-3</v>
      </c>
      <c r="W14" s="44">
        <v>6</v>
      </c>
      <c r="X14" s="70">
        <f t="shared" si="9"/>
        <v>4.140786749482402E-3</v>
      </c>
      <c r="Y14" s="59">
        <v>11</v>
      </c>
      <c r="Z14" s="70">
        <f t="shared" si="10"/>
        <v>7.534246575342466E-3</v>
      </c>
      <c r="AA14" s="44">
        <v>12</v>
      </c>
      <c r="AB14" s="70">
        <f t="shared" si="11"/>
        <v>7.9681274900398405E-3</v>
      </c>
      <c r="AC14" s="113">
        <v>8</v>
      </c>
      <c r="AD14" s="108">
        <f t="shared" si="20"/>
        <v>5.0632911392405064E-3</v>
      </c>
      <c r="AE14" s="46"/>
      <c r="AF14" s="123">
        <f t="shared" si="21"/>
        <v>1</v>
      </c>
      <c r="AG14" s="60">
        <f t="shared" si="22"/>
        <v>-1.071678185912868E-3</v>
      </c>
      <c r="AH14" s="63" t="str">
        <f t="shared" si="12"/>
        <v>DE</v>
      </c>
      <c r="AI14" s="45">
        <v>0</v>
      </c>
      <c r="AJ14" s="45">
        <v>0</v>
      </c>
      <c r="AK14" s="45">
        <v>6.6445182724252493E-3</v>
      </c>
      <c r="AL14" s="45">
        <v>7.2347266881028936E-3</v>
      </c>
      <c r="AM14" s="45">
        <v>7.8864353312302835E-3</v>
      </c>
      <c r="AN14" s="45">
        <v>7.7459333849728895E-3</v>
      </c>
      <c r="AO14" s="45">
        <f t="shared" si="13"/>
        <v>1.5360983102918587E-3</v>
      </c>
      <c r="AP14" s="45">
        <f t="shared" si="14"/>
        <v>7.4349442379182155E-4</v>
      </c>
      <c r="AQ14" s="45">
        <f t="shared" si="15"/>
        <v>2.8653295128939827E-3</v>
      </c>
      <c r="AR14" s="56"/>
      <c r="AS14" s="45">
        <f t="shared" si="16"/>
        <v>5.6061667834618077E-3</v>
      </c>
      <c r="AT14" s="3"/>
      <c r="AU14" s="45">
        <f t="shared" si="17"/>
        <v>4.140786749482402E-3</v>
      </c>
      <c r="AV14" s="45">
        <f t="shared" si="18"/>
        <v>7.534246575342466E-3</v>
      </c>
      <c r="AW14" s="45">
        <f t="shared" si="19"/>
        <v>7.9681274900398405E-3</v>
      </c>
      <c r="AX14" s="45">
        <f t="shared" si="23"/>
        <v>5.0632911392405064E-3</v>
      </c>
    </row>
    <row r="15" spans="1:50" s="5" customFormat="1" ht="15" customHeight="1" x14ac:dyDescent="0.2">
      <c r="A15" s="43" t="s">
        <v>7</v>
      </c>
      <c r="B15" s="44">
        <v>9</v>
      </c>
      <c r="C15" s="70">
        <f t="shared" si="0"/>
        <v>7.8878177037686233E-3</v>
      </c>
      <c r="D15" s="44">
        <v>18</v>
      </c>
      <c r="E15" s="70">
        <f t="shared" si="1"/>
        <v>1.6E-2</v>
      </c>
      <c r="F15" s="46"/>
      <c r="G15" s="44">
        <v>13</v>
      </c>
      <c r="H15" s="45">
        <f t="shared" si="2"/>
        <v>1.079734219269103E-2</v>
      </c>
      <c r="I15" s="44">
        <v>12</v>
      </c>
      <c r="J15" s="45">
        <v>9.6463022508038593E-3</v>
      </c>
      <c r="K15" s="44">
        <v>11</v>
      </c>
      <c r="L15" s="45">
        <f t="shared" si="3"/>
        <v>8.6750788643533121E-3</v>
      </c>
      <c r="M15" s="44">
        <v>13</v>
      </c>
      <c r="N15" s="45">
        <f t="shared" si="4"/>
        <v>1.0069713400464756E-2</v>
      </c>
      <c r="O15" s="44">
        <v>10</v>
      </c>
      <c r="P15" s="70">
        <f t="shared" si="5"/>
        <v>7.6804915514592934E-3</v>
      </c>
      <c r="Q15" s="44">
        <v>12</v>
      </c>
      <c r="R15" s="70">
        <f t="shared" si="6"/>
        <v>8.921933085501859E-3</v>
      </c>
      <c r="S15" s="44">
        <v>8</v>
      </c>
      <c r="T15" s="70">
        <f t="shared" si="7"/>
        <v>5.7306590257879654E-3</v>
      </c>
      <c r="U15" s="44">
        <v>10</v>
      </c>
      <c r="V15" s="70">
        <f t="shared" si="8"/>
        <v>7.0077084793272598E-3</v>
      </c>
      <c r="W15" s="44">
        <v>15</v>
      </c>
      <c r="X15" s="70">
        <f t="shared" si="9"/>
        <v>1.0351966873706004E-2</v>
      </c>
      <c r="Y15" s="59">
        <v>12</v>
      </c>
      <c r="Z15" s="70">
        <f t="shared" si="10"/>
        <v>8.21917808219178E-3</v>
      </c>
      <c r="AA15" s="44">
        <v>11</v>
      </c>
      <c r="AB15" s="70">
        <f t="shared" si="11"/>
        <v>7.3041168658698535E-3</v>
      </c>
      <c r="AC15" s="113">
        <v>19</v>
      </c>
      <c r="AD15" s="108">
        <f t="shared" si="20"/>
        <v>1.2025316455696202E-2</v>
      </c>
      <c r="AE15" s="46"/>
      <c r="AF15" s="123">
        <f t="shared" si="21"/>
        <v>10</v>
      </c>
      <c r="AG15" s="60">
        <f t="shared" si="22"/>
        <v>4.1374987519275791E-3</v>
      </c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126"/>
    </row>
    <row r="16" spans="1:50" s="5" customFormat="1" ht="15" customHeight="1" thickBot="1" x14ac:dyDescent="0.25">
      <c r="A16" s="43" t="s">
        <v>9</v>
      </c>
      <c r="B16" s="44">
        <v>0</v>
      </c>
      <c r="C16" s="70">
        <f t="shared" si="0"/>
        <v>0</v>
      </c>
      <c r="D16" s="44">
        <v>0</v>
      </c>
      <c r="E16" s="70">
        <f t="shared" si="1"/>
        <v>0</v>
      </c>
      <c r="F16" s="46"/>
      <c r="G16" s="44">
        <v>8</v>
      </c>
      <c r="H16" s="45">
        <f t="shared" si="2"/>
        <v>6.6445182724252493E-3</v>
      </c>
      <c r="I16" s="44">
        <v>9</v>
      </c>
      <c r="J16" s="45">
        <v>7.2347266881028936E-3</v>
      </c>
      <c r="K16" s="44">
        <v>10</v>
      </c>
      <c r="L16" s="45">
        <f t="shared" si="3"/>
        <v>7.8864353312302835E-3</v>
      </c>
      <c r="M16" s="44">
        <v>10</v>
      </c>
      <c r="N16" s="45">
        <f t="shared" si="4"/>
        <v>7.7459333849728895E-3</v>
      </c>
      <c r="O16" s="44">
        <v>11</v>
      </c>
      <c r="P16" s="70">
        <f t="shared" si="5"/>
        <v>8.4485407066052232E-3</v>
      </c>
      <c r="Q16" s="44">
        <v>10</v>
      </c>
      <c r="R16" s="70">
        <f t="shared" si="6"/>
        <v>7.4349442379182153E-3</v>
      </c>
      <c r="S16" s="44">
        <v>10</v>
      </c>
      <c r="T16" s="70">
        <f t="shared" si="7"/>
        <v>7.1633237822349575E-3</v>
      </c>
      <c r="U16" s="44">
        <v>16</v>
      </c>
      <c r="V16" s="70">
        <f t="shared" si="8"/>
        <v>1.1212333566923615E-2</v>
      </c>
      <c r="W16" s="44">
        <v>14</v>
      </c>
      <c r="X16" s="70">
        <f t="shared" si="9"/>
        <v>9.6618357487922701E-3</v>
      </c>
      <c r="Y16" s="59">
        <v>12</v>
      </c>
      <c r="Z16" s="70">
        <f t="shared" si="10"/>
        <v>8.21917808219178E-3</v>
      </c>
      <c r="AA16" s="44">
        <v>11</v>
      </c>
      <c r="AB16" s="70">
        <f t="shared" si="11"/>
        <v>7.3041168658698535E-3</v>
      </c>
      <c r="AC16" s="113">
        <v>8</v>
      </c>
      <c r="AD16" s="108">
        <f t="shared" si="20"/>
        <v>5.0632911392405064E-3</v>
      </c>
      <c r="AE16" s="46"/>
      <c r="AF16" s="123">
        <f t="shared" si="21"/>
        <v>8</v>
      </c>
      <c r="AG16" s="60">
        <f t="shared" si="22"/>
        <v>5.0632911392405064E-3</v>
      </c>
      <c r="AH16" s="64" t="s">
        <v>11</v>
      </c>
      <c r="AI16" s="41">
        <v>1.1393514460999123E-2</v>
      </c>
      <c r="AJ16" s="41">
        <v>3.2000000000000001E-2</v>
      </c>
      <c r="AK16" s="41">
        <v>3.9867109634551492E-2</v>
      </c>
      <c r="AL16" s="41">
        <v>4.9035369774919617E-2</v>
      </c>
      <c r="AM16" s="41">
        <v>5.5E-2</v>
      </c>
      <c r="AN16" s="41">
        <v>0.05</v>
      </c>
      <c r="AO16" s="41">
        <f>P53</f>
        <v>4.5314900153609831E-2</v>
      </c>
      <c r="AP16" s="41">
        <f>R53</f>
        <v>5.8736059479553904E-2</v>
      </c>
      <c r="AQ16" s="41">
        <f>T53</f>
        <v>4.9426934097421202E-2</v>
      </c>
      <c r="AR16" s="56"/>
      <c r="AS16" s="41">
        <f>V53</f>
        <v>5.5360896986685351E-2</v>
      </c>
      <c r="AT16" s="51"/>
      <c r="AU16" s="41">
        <f>X53</f>
        <v>5.4520358868184952E-2</v>
      </c>
      <c r="AV16" s="41">
        <f>Z53</f>
        <v>6.5068493150684928E-2</v>
      </c>
      <c r="AW16" s="41">
        <f>AB53</f>
        <v>6.5737051792828682E-2</v>
      </c>
      <c r="AX16" s="127">
        <f>AD53</f>
        <v>6.0759493670886074E-2</v>
      </c>
    </row>
    <row r="17" spans="1:47" s="5" customFormat="1" ht="15" customHeight="1" thickTop="1" thickBot="1" x14ac:dyDescent="0.25">
      <c r="A17" s="43" t="s">
        <v>27</v>
      </c>
      <c r="B17" s="44">
        <v>0</v>
      </c>
      <c r="C17" s="70">
        <f t="shared" si="0"/>
        <v>0</v>
      </c>
      <c r="D17" s="44">
        <v>1</v>
      </c>
      <c r="E17" s="70">
        <f t="shared" si="1"/>
        <v>8.8888888888888893E-4</v>
      </c>
      <c r="F17" s="46"/>
      <c r="G17" s="44">
        <v>0</v>
      </c>
      <c r="H17" s="45">
        <f t="shared" si="2"/>
        <v>0</v>
      </c>
      <c r="I17" s="44">
        <v>1</v>
      </c>
      <c r="J17" s="45">
        <f>I17/I$54</f>
        <v>8.0385852090032153E-4</v>
      </c>
      <c r="K17" s="44">
        <v>1</v>
      </c>
      <c r="L17" s="45">
        <f t="shared" si="3"/>
        <v>7.8864353312302837E-4</v>
      </c>
      <c r="M17" s="44">
        <v>2</v>
      </c>
      <c r="N17" s="45">
        <f t="shared" si="4"/>
        <v>1.5491866769945779E-3</v>
      </c>
      <c r="O17" s="44">
        <v>2</v>
      </c>
      <c r="P17" s="70">
        <f t="shared" si="5"/>
        <v>1.5360983102918587E-3</v>
      </c>
      <c r="Q17" s="44">
        <v>5</v>
      </c>
      <c r="R17" s="70">
        <f t="shared" si="6"/>
        <v>3.7174721189591076E-3</v>
      </c>
      <c r="S17" s="44">
        <v>5</v>
      </c>
      <c r="T17" s="70">
        <f t="shared" si="7"/>
        <v>3.5816618911174787E-3</v>
      </c>
      <c r="U17" s="44">
        <v>4</v>
      </c>
      <c r="V17" s="70">
        <f t="shared" si="8"/>
        <v>2.8030833917309038E-3</v>
      </c>
      <c r="W17" s="44">
        <v>5</v>
      </c>
      <c r="X17" s="70">
        <f t="shared" si="9"/>
        <v>3.450655624568668E-3</v>
      </c>
      <c r="Y17" s="59">
        <v>7</v>
      </c>
      <c r="Z17" s="70">
        <f t="shared" si="10"/>
        <v>4.7945205479452057E-3</v>
      </c>
      <c r="AA17" s="44">
        <v>7</v>
      </c>
      <c r="AB17" s="70">
        <f t="shared" si="11"/>
        <v>4.6480743691899072E-3</v>
      </c>
      <c r="AC17" s="113">
        <v>9</v>
      </c>
      <c r="AD17" s="108">
        <f t="shared" si="20"/>
        <v>5.6962025316455696E-3</v>
      </c>
      <c r="AE17" s="46"/>
      <c r="AF17" s="123">
        <f t="shared" si="21"/>
        <v>9</v>
      </c>
      <c r="AG17" s="60">
        <f t="shared" si="22"/>
        <v>5.6962025316455696E-3</v>
      </c>
      <c r="AH17" s="65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</row>
    <row r="18" spans="1:47" s="5" customFormat="1" ht="15" customHeight="1" thickTop="1" x14ac:dyDescent="0.2">
      <c r="A18" s="43" t="s">
        <v>13</v>
      </c>
      <c r="B18" s="44">
        <v>2</v>
      </c>
      <c r="C18" s="70">
        <f t="shared" si="0"/>
        <v>1.7528483786152498E-3</v>
      </c>
      <c r="D18" s="44">
        <v>2</v>
      </c>
      <c r="E18" s="70">
        <f t="shared" si="1"/>
        <v>1.7777777777777779E-3</v>
      </c>
      <c r="F18" s="46"/>
      <c r="G18" s="44">
        <v>5</v>
      </c>
      <c r="H18" s="45">
        <f t="shared" si="2"/>
        <v>4.152823920265781E-3</v>
      </c>
      <c r="I18" s="44">
        <v>6</v>
      </c>
      <c r="J18" s="45">
        <v>4.8231511254019296E-3</v>
      </c>
      <c r="K18" s="44">
        <v>5</v>
      </c>
      <c r="L18" s="45">
        <f t="shared" si="3"/>
        <v>3.9432176656151417E-3</v>
      </c>
      <c r="M18" s="44">
        <v>5</v>
      </c>
      <c r="N18" s="45">
        <f t="shared" si="4"/>
        <v>3.8729666924864447E-3</v>
      </c>
      <c r="O18" s="44">
        <v>0</v>
      </c>
      <c r="P18" s="70">
        <f t="shared" si="5"/>
        <v>0</v>
      </c>
      <c r="Q18" s="44">
        <v>2</v>
      </c>
      <c r="R18" s="70">
        <f t="shared" si="6"/>
        <v>1.4869888475836431E-3</v>
      </c>
      <c r="S18" s="44">
        <v>4</v>
      </c>
      <c r="T18" s="70">
        <f t="shared" si="7"/>
        <v>2.8653295128939827E-3</v>
      </c>
      <c r="U18" s="44">
        <v>6</v>
      </c>
      <c r="V18" s="70">
        <f t="shared" si="8"/>
        <v>4.2046250875963564E-3</v>
      </c>
      <c r="W18" s="44">
        <v>5</v>
      </c>
      <c r="X18" s="70">
        <f t="shared" si="9"/>
        <v>3.450655624568668E-3</v>
      </c>
      <c r="Y18" s="59">
        <v>6</v>
      </c>
      <c r="Z18" s="70">
        <f t="shared" si="10"/>
        <v>4.10958904109589E-3</v>
      </c>
      <c r="AA18" s="44">
        <v>6</v>
      </c>
      <c r="AB18" s="70">
        <f t="shared" si="11"/>
        <v>3.9840637450199202E-3</v>
      </c>
      <c r="AC18" s="113">
        <v>2</v>
      </c>
      <c r="AD18" s="108">
        <f t="shared" si="20"/>
        <v>1.2658227848101266E-3</v>
      </c>
      <c r="AE18" s="46"/>
      <c r="AF18" s="123">
        <f t="shared" si="21"/>
        <v>0</v>
      </c>
      <c r="AG18" s="60">
        <f t="shared" si="22"/>
        <v>-4.8702559380512322E-4</v>
      </c>
    </row>
    <row r="19" spans="1:47" s="5" customFormat="1" ht="15" customHeight="1" x14ac:dyDescent="0.2">
      <c r="A19" s="43" t="s">
        <v>46</v>
      </c>
      <c r="B19" s="44">
        <v>0</v>
      </c>
      <c r="C19" s="70">
        <f t="shared" si="0"/>
        <v>0</v>
      </c>
      <c r="D19" s="44">
        <v>0</v>
      </c>
      <c r="E19" s="70">
        <f t="shared" si="1"/>
        <v>0</v>
      </c>
      <c r="F19" s="46"/>
      <c r="G19" s="44">
        <v>0</v>
      </c>
      <c r="H19" s="45">
        <f t="shared" si="2"/>
        <v>0</v>
      </c>
      <c r="I19" s="44">
        <v>0</v>
      </c>
      <c r="J19" s="45">
        <f>I19/I$54</f>
        <v>0</v>
      </c>
      <c r="K19" s="44">
        <v>1</v>
      </c>
      <c r="L19" s="45">
        <f t="shared" si="3"/>
        <v>7.8864353312302837E-4</v>
      </c>
      <c r="M19" s="44">
        <v>2</v>
      </c>
      <c r="N19" s="45">
        <f t="shared" si="4"/>
        <v>1.5491866769945779E-3</v>
      </c>
      <c r="O19" s="44">
        <v>4</v>
      </c>
      <c r="P19" s="70">
        <f t="shared" si="5"/>
        <v>3.0721966205837174E-3</v>
      </c>
      <c r="Q19" s="44">
        <v>3</v>
      </c>
      <c r="R19" s="70">
        <f t="shared" si="6"/>
        <v>2.2304832713754648E-3</v>
      </c>
      <c r="S19" s="44">
        <v>4</v>
      </c>
      <c r="T19" s="70">
        <f t="shared" si="7"/>
        <v>2.8653295128939827E-3</v>
      </c>
      <c r="U19" s="44">
        <v>4</v>
      </c>
      <c r="V19" s="70">
        <f t="shared" si="8"/>
        <v>2.8030833917309038E-3</v>
      </c>
      <c r="W19" s="44">
        <v>3</v>
      </c>
      <c r="X19" s="70">
        <f t="shared" si="9"/>
        <v>2.070393374741201E-3</v>
      </c>
      <c r="Y19" s="59">
        <v>4</v>
      </c>
      <c r="Z19" s="70">
        <f t="shared" si="10"/>
        <v>2.7397260273972603E-3</v>
      </c>
      <c r="AA19" s="44">
        <v>5</v>
      </c>
      <c r="AB19" s="70">
        <f t="shared" si="11"/>
        <v>3.3200531208499337E-3</v>
      </c>
      <c r="AC19" s="113">
        <v>6</v>
      </c>
      <c r="AD19" s="108">
        <f t="shared" si="20"/>
        <v>3.7974683544303796E-3</v>
      </c>
      <c r="AE19" s="46"/>
      <c r="AF19" s="123">
        <f t="shared" si="21"/>
        <v>6</v>
      </c>
      <c r="AG19" s="60">
        <f t="shared" si="22"/>
        <v>3.7974683544303796E-3</v>
      </c>
    </row>
    <row r="20" spans="1:47" s="5" customFormat="1" ht="15" customHeight="1" x14ac:dyDescent="0.2">
      <c r="A20" s="43" t="s">
        <v>14</v>
      </c>
      <c r="B20" s="44">
        <v>2</v>
      </c>
      <c r="C20" s="70">
        <f t="shared" si="0"/>
        <v>1.7528483786152498E-3</v>
      </c>
      <c r="D20" s="44">
        <v>3</v>
      </c>
      <c r="E20" s="70">
        <f t="shared" si="1"/>
        <v>2.6666666666666666E-3</v>
      </c>
      <c r="F20" s="46"/>
      <c r="G20" s="44">
        <v>3</v>
      </c>
      <c r="H20" s="45">
        <f t="shared" si="2"/>
        <v>2.4916943521594683E-3</v>
      </c>
      <c r="I20" s="44">
        <v>5</v>
      </c>
      <c r="J20" s="45">
        <v>4.0192926045016075E-3</v>
      </c>
      <c r="K20" s="44">
        <v>2</v>
      </c>
      <c r="L20" s="45">
        <f t="shared" si="3"/>
        <v>1.5772870662460567E-3</v>
      </c>
      <c r="M20" s="44">
        <v>2</v>
      </c>
      <c r="N20" s="45">
        <f t="shared" si="4"/>
        <v>1.5491866769945779E-3</v>
      </c>
      <c r="O20" s="44">
        <v>2</v>
      </c>
      <c r="P20" s="70">
        <f t="shared" si="5"/>
        <v>1.5360983102918587E-3</v>
      </c>
      <c r="Q20" s="44">
        <v>2</v>
      </c>
      <c r="R20" s="70">
        <f t="shared" si="6"/>
        <v>1.4869888475836431E-3</v>
      </c>
      <c r="S20" s="44">
        <v>2</v>
      </c>
      <c r="T20" s="70">
        <f t="shared" si="7"/>
        <v>1.4326647564469914E-3</v>
      </c>
      <c r="U20" s="44">
        <v>3</v>
      </c>
      <c r="V20" s="70">
        <f t="shared" si="8"/>
        <v>2.1023125437981782E-3</v>
      </c>
      <c r="W20" s="44">
        <v>4</v>
      </c>
      <c r="X20" s="70">
        <f t="shared" si="9"/>
        <v>2.7605244996549345E-3</v>
      </c>
      <c r="Y20" s="59">
        <v>2</v>
      </c>
      <c r="Z20" s="70">
        <f t="shared" si="10"/>
        <v>1.3698630136986301E-3</v>
      </c>
      <c r="AA20" s="44">
        <v>5</v>
      </c>
      <c r="AB20" s="70">
        <f t="shared" si="11"/>
        <v>3.3200531208499337E-3</v>
      </c>
      <c r="AC20" s="113">
        <v>4</v>
      </c>
      <c r="AD20" s="108">
        <f t="shared" si="20"/>
        <v>2.5316455696202532E-3</v>
      </c>
      <c r="AE20" s="46"/>
      <c r="AF20" s="123">
        <f t="shared" si="21"/>
        <v>2</v>
      </c>
      <c r="AG20" s="60">
        <f t="shared" si="22"/>
        <v>7.7879719100500339E-4</v>
      </c>
    </row>
    <row r="21" spans="1:47" s="5" customFormat="1" ht="15" customHeight="1" x14ac:dyDescent="0.2">
      <c r="A21" s="43" t="s">
        <v>31</v>
      </c>
      <c r="B21" s="44">
        <v>0</v>
      </c>
      <c r="C21" s="70">
        <f t="shared" si="0"/>
        <v>0</v>
      </c>
      <c r="D21" s="44">
        <v>0</v>
      </c>
      <c r="E21" s="70">
        <f t="shared" si="1"/>
        <v>0</v>
      </c>
      <c r="F21" s="46"/>
      <c r="G21" s="44">
        <v>3</v>
      </c>
      <c r="H21" s="45">
        <f t="shared" si="2"/>
        <v>2.4916943521594683E-3</v>
      </c>
      <c r="I21" s="44">
        <v>2</v>
      </c>
      <c r="J21" s="45">
        <f>I21/I$54</f>
        <v>1.6077170418006431E-3</v>
      </c>
      <c r="K21" s="44">
        <v>2</v>
      </c>
      <c r="L21" s="45">
        <f t="shared" si="3"/>
        <v>1.5772870662460567E-3</v>
      </c>
      <c r="M21" s="44">
        <v>1</v>
      </c>
      <c r="N21" s="45">
        <f t="shared" si="4"/>
        <v>7.7459333849728897E-4</v>
      </c>
      <c r="O21" s="44">
        <v>3</v>
      </c>
      <c r="P21" s="70">
        <f t="shared" si="5"/>
        <v>2.304147465437788E-3</v>
      </c>
      <c r="Q21" s="44">
        <v>4</v>
      </c>
      <c r="R21" s="70">
        <f t="shared" si="6"/>
        <v>2.9739776951672862E-3</v>
      </c>
      <c r="S21" s="44">
        <v>3</v>
      </c>
      <c r="T21" s="70">
        <f t="shared" si="7"/>
        <v>2.1489971346704871E-3</v>
      </c>
      <c r="U21" s="44">
        <v>3</v>
      </c>
      <c r="V21" s="70">
        <f t="shared" si="8"/>
        <v>2.1023125437981782E-3</v>
      </c>
      <c r="W21" s="44">
        <v>4</v>
      </c>
      <c r="X21" s="70">
        <f t="shared" si="9"/>
        <v>2.7605244996549345E-3</v>
      </c>
      <c r="Y21" s="59">
        <v>4</v>
      </c>
      <c r="Z21" s="70">
        <f t="shared" si="10"/>
        <v>2.7397260273972603E-3</v>
      </c>
      <c r="AA21" s="44">
        <v>5</v>
      </c>
      <c r="AB21" s="70">
        <f t="shared" si="11"/>
        <v>3.3200531208499337E-3</v>
      </c>
      <c r="AC21" s="113">
        <v>7</v>
      </c>
      <c r="AD21" s="108">
        <f t="shared" si="20"/>
        <v>4.4303797468354432E-3</v>
      </c>
      <c r="AE21" s="46"/>
      <c r="AF21" s="123">
        <f t="shared" si="21"/>
        <v>7</v>
      </c>
      <c r="AG21" s="60">
        <f t="shared" si="22"/>
        <v>4.4303797468354432E-3</v>
      </c>
    </row>
    <row r="22" spans="1:47" s="5" customFormat="1" ht="15" customHeight="1" x14ac:dyDescent="0.2">
      <c r="A22" s="43" t="s">
        <v>29</v>
      </c>
      <c r="B22" s="44">
        <v>0</v>
      </c>
      <c r="C22" s="70">
        <f t="shared" si="0"/>
        <v>0</v>
      </c>
      <c r="D22" s="44">
        <v>0</v>
      </c>
      <c r="E22" s="70">
        <f t="shared" si="1"/>
        <v>0</v>
      </c>
      <c r="F22" s="46"/>
      <c r="G22" s="44">
        <v>3</v>
      </c>
      <c r="H22" s="45">
        <f t="shared" si="2"/>
        <v>2.4916943521594683E-3</v>
      </c>
      <c r="I22" s="44">
        <v>2</v>
      </c>
      <c r="J22" s="45">
        <f>I22/I$54</f>
        <v>1.6077170418006431E-3</v>
      </c>
      <c r="K22" s="44">
        <v>2</v>
      </c>
      <c r="L22" s="45">
        <f t="shared" si="3"/>
        <v>1.5772870662460567E-3</v>
      </c>
      <c r="M22" s="44">
        <v>2</v>
      </c>
      <c r="N22" s="45">
        <f t="shared" si="4"/>
        <v>1.5491866769945779E-3</v>
      </c>
      <c r="O22" s="44">
        <v>0</v>
      </c>
      <c r="P22" s="70">
        <f t="shared" si="5"/>
        <v>0</v>
      </c>
      <c r="Q22" s="44">
        <v>0</v>
      </c>
      <c r="R22" s="70">
        <f t="shared" si="6"/>
        <v>0</v>
      </c>
      <c r="S22" s="44">
        <v>1</v>
      </c>
      <c r="T22" s="70">
        <f t="shared" si="7"/>
        <v>7.1633237822349568E-4</v>
      </c>
      <c r="U22" s="44"/>
      <c r="V22" s="70">
        <f t="shared" si="8"/>
        <v>0</v>
      </c>
      <c r="W22" s="44">
        <v>1</v>
      </c>
      <c r="X22" s="70">
        <f t="shared" si="9"/>
        <v>6.9013112491373362E-4</v>
      </c>
      <c r="Y22" s="59">
        <v>2</v>
      </c>
      <c r="Z22" s="70">
        <f t="shared" si="10"/>
        <v>1.3698630136986301E-3</v>
      </c>
      <c r="AA22" s="44">
        <v>4</v>
      </c>
      <c r="AB22" s="70">
        <f t="shared" si="11"/>
        <v>2.6560424966799467E-3</v>
      </c>
      <c r="AC22" s="113">
        <v>3</v>
      </c>
      <c r="AD22" s="108">
        <f t="shared" si="20"/>
        <v>1.8987341772151898E-3</v>
      </c>
      <c r="AE22" s="46"/>
      <c r="AF22" s="123">
        <f t="shared" si="21"/>
        <v>3</v>
      </c>
      <c r="AG22" s="60">
        <f t="shared" si="22"/>
        <v>1.8987341772151898E-3</v>
      </c>
    </row>
    <row r="23" spans="1:47" s="5" customFormat="1" ht="15" customHeight="1" x14ac:dyDescent="0.2">
      <c r="A23" s="43" t="s">
        <v>21</v>
      </c>
      <c r="B23" s="44">
        <v>0</v>
      </c>
      <c r="C23" s="70">
        <f t="shared" si="0"/>
        <v>0</v>
      </c>
      <c r="D23" s="44">
        <v>1</v>
      </c>
      <c r="E23" s="70">
        <f t="shared" si="1"/>
        <v>8.8888888888888893E-4</v>
      </c>
      <c r="F23" s="46"/>
      <c r="G23" s="44">
        <v>0</v>
      </c>
      <c r="H23" s="45">
        <f t="shared" si="2"/>
        <v>0</v>
      </c>
      <c r="I23" s="44">
        <v>1</v>
      </c>
      <c r="J23" s="45">
        <f>I23/I$54</f>
        <v>8.0385852090032153E-4</v>
      </c>
      <c r="K23" s="44">
        <v>0</v>
      </c>
      <c r="L23" s="45">
        <f t="shared" si="3"/>
        <v>0</v>
      </c>
      <c r="M23" s="44">
        <v>1</v>
      </c>
      <c r="N23" s="45">
        <f t="shared" si="4"/>
        <v>7.7459333849728897E-4</v>
      </c>
      <c r="O23" s="44">
        <v>2</v>
      </c>
      <c r="P23" s="70">
        <f t="shared" si="5"/>
        <v>1.5360983102918587E-3</v>
      </c>
      <c r="Q23" s="44">
        <v>4</v>
      </c>
      <c r="R23" s="70">
        <f t="shared" si="6"/>
        <v>2.9739776951672862E-3</v>
      </c>
      <c r="S23" s="44">
        <v>3</v>
      </c>
      <c r="T23" s="70">
        <f t="shared" si="7"/>
        <v>2.1489971346704871E-3</v>
      </c>
      <c r="U23" s="44">
        <v>5</v>
      </c>
      <c r="V23" s="70">
        <f t="shared" si="8"/>
        <v>3.5038542396636299E-3</v>
      </c>
      <c r="W23" s="44">
        <v>4</v>
      </c>
      <c r="X23" s="70">
        <f t="shared" si="9"/>
        <v>2.7605244996549345E-3</v>
      </c>
      <c r="Y23" s="59">
        <v>4</v>
      </c>
      <c r="Z23" s="70">
        <f t="shared" si="10"/>
        <v>2.7397260273972603E-3</v>
      </c>
      <c r="AA23" s="44">
        <v>3</v>
      </c>
      <c r="AB23" s="70">
        <f t="shared" si="11"/>
        <v>1.9920318725099601E-3</v>
      </c>
      <c r="AC23" s="113">
        <v>2</v>
      </c>
      <c r="AD23" s="108">
        <f t="shared" si="20"/>
        <v>1.2658227848101266E-3</v>
      </c>
      <c r="AE23" s="46"/>
      <c r="AF23" s="123">
        <f t="shared" si="21"/>
        <v>2</v>
      </c>
      <c r="AG23" s="60">
        <f t="shared" si="22"/>
        <v>1.2658227848101266E-3</v>
      </c>
    </row>
    <row r="24" spans="1:47" s="5" customFormat="1" ht="15" customHeight="1" x14ac:dyDescent="0.2">
      <c r="A24" s="43" t="s">
        <v>22</v>
      </c>
      <c r="B24" s="44">
        <v>0</v>
      </c>
      <c r="C24" s="70">
        <f t="shared" si="0"/>
        <v>0</v>
      </c>
      <c r="D24" s="44">
        <v>0</v>
      </c>
      <c r="E24" s="70">
        <f t="shared" si="1"/>
        <v>0</v>
      </c>
      <c r="F24" s="46"/>
      <c r="G24" s="44">
        <v>0</v>
      </c>
      <c r="H24" s="45">
        <f t="shared" si="2"/>
        <v>0</v>
      </c>
      <c r="I24" s="44">
        <v>1</v>
      </c>
      <c r="J24" s="45">
        <f>I24/I$54</f>
        <v>8.0385852090032153E-4</v>
      </c>
      <c r="K24" s="44">
        <v>1</v>
      </c>
      <c r="L24" s="45">
        <f t="shared" si="3"/>
        <v>7.8864353312302837E-4</v>
      </c>
      <c r="M24" s="44">
        <v>1</v>
      </c>
      <c r="N24" s="45">
        <f t="shared" si="4"/>
        <v>7.7459333849728897E-4</v>
      </c>
      <c r="O24" s="44">
        <v>1</v>
      </c>
      <c r="P24" s="70">
        <f t="shared" si="5"/>
        <v>7.6804915514592934E-4</v>
      </c>
      <c r="Q24" s="44">
        <v>0</v>
      </c>
      <c r="R24" s="70">
        <f t="shared" si="6"/>
        <v>0</v>
      </c>
      <c r="S24" s="44">
        <v>0</v>
      </c>
      <c r="T24" s="70">
        <f t="shared" si="7"/>
        <v>0</v>
      </c>
      <c r="U24" s="44">
        <v>0</v>
      </c>
      <c r="V24" s="70">
        <f t="shared" si="8"/>
        <v>0</v>
      </c>
      <c r="W24" s="44">
        <v>0</v>
      </c>
      <c r="X24" s="70">
        <f t="shared" si="9"/>
        <v>0</v>
      </c>
      <c r="Y24" s="59">
        <v>0</v>
      </c>
      <c r="Z24" s="70">
        <f t="shared" si="10"/>
        <v>0</v>
      </c>
      <c r="AA24" s="44">
        <v>3</v>
      </c>
      <c r="AB24" s="70">
        <f t="shared" si="11"/>
        <v>1.9920318725099601E-3</v>
      </c>
      <c r="AC24" s="113">
        <v>2</v>
      </c>
      <c r="AD24" s="108">
        <f t="shared" si="20"/>
        <v>1.2658227848101266E-3</v>
      </c>
      <c r="AE24" s="46"/>
      <c r="AF24" s="123">
        <f t="shared" si="21"/>
        <v>2</v>
      </c>
      <c r="AG24" s="60">
        <f t="shared" si="22"/>
        <v>1.2658227848101266E-3</v>
      </c>
    </row>
    <row r="25" spans="1:47" s="5" customFormat="1" ht="15" customHeight="1" x14ac:dyDescent="0.2">
      <c r="A25" s="43" t="s">
        <v>16</v>
      </c>
      <c r="B25" s="44">
        <v>2</v>
      </c>
      <c r="C25" s="70">
        <f t="shared" si="0"/>
        <v>1.7528483786152498E-3</v>
      </c>
      <c r="D25" s="44">
        <v>4</v>
      </c>
      <c r="E25" s="70">
        <f t="shared" si="1"/>
        <v>3.5555555555555557E-3</v>
      </c>
      <c r="F25" s="46"/>
      <c r="G25" s="44">
        <v>4</v>
      </c>
      <c r="H25" s="45">
        <f t="shared" si="2"/>
        <v>3.3222591362126247E-3</v>
      </c>
      <c r="I25" s="44">
        <v>4</v>
      </c>
      <c r="J25" s="45">
        <v>3.2154340836012861E-3</v>
      </c>
      <c r="K25" s="44">
        <v>5</v>
      </c>
      <c r="L25" s="45">
        <f t="shared" si="3"/>
        <v>3.9432176656151417E-3</v>
      </c>
      <c r="M25" s="44">
        <v>6</v>
      </c>
      <c r="N25" s="45">
        <f t="shared" si="4"/>
        <v>4.6475600309837332E-3</v>
      </c>
      <c r="O25" s="44">
        <v>6</v>
      </c>
      <c r="P25" s="70">
        <f t="shared" si="5"/>
        <v>4.608294930875576E-3</v>
      </c>
      <c r="Q25" s="44">
        <v>8</v>
      </c>
      <c r="R25" s="70">
        <f t="shared" si="6"/>
        <v>5.9479553903345724E-3</v>
      </c>
      <c r="S25" s="44">
        <v>6</v>
      </c>
      <c r="T25" s="70">
        <f t="shared" si="7"/>
        <v>4.2979942693409743E-3</v>
      </c>
      <c r="U25" s="44">
        <v>8</v>
      </c>
      <c r="V25" s="70">
        <f t="shared" si="8"/>
        <v>5.6061667834618077E-3</v>
      </c>
      <c r="W25" s="44">
        <v>4</v>
      </c>
      <c r="X25" s="70">
        <f t="shared" si="9"/>
        <v>2.7605244996549345E-3</v>
      </c>
      <c r="Y25" s="59">
        <v>2</v>
      </c>
      <c r="Z25" s="70">
        <f t="shared" si="10"/>
        <v>1.3698630136986301E-3</v>
      </c>
      <c r="AA25" s="44">
        <v>3</v>
      </c>
      <c r="AB25" s="70">
        <f t="shared" si="11"/>
        <v>1.9920318725099601E-3</v>
      </c>
      <c r="AC25" s="113">
        <v>3</v>
      </c>
      <c r="AD25" s="108">
        <f t="shared" si="20"/>
        <v>1.8987341772151898E-3</v>
      </c>
      <c r="AE25" s="46"/>
      <c r="AF25" s="123">
        <f t="shared" si="21"/>
        <v>1</v>
      </c>
      <c r="AG25" s="60">
        <f t="shared" si="22"/>
        <v>1.4588579859993998E-4</v>
      </c>
    </row>
    <row r="26" spans="1:47" s="5" customFormat="1" ht="15" customHeight="1" x14ac:dyDescent="0.2">
      <c r="A26" s="43" t="s">
        <v>15</v>
      </c>
      <c r="B26" s="44">
        <v>3</v>
      </c>
      <c r="C26" s="70">
        <f t="shared" si="0"/>
        <v>2.6292725679228747E-3</v>
      </c>
      <c r="D26" s="44">
        <v>2</v>
      </c>
      <c r="E26" s="70">
        <f t="shared" si="1"/>
        <v>1.7777777777777779E-3</v>
      </c>
      <c r="F26" s="46"/>
      <c r="G26" s="44">
        <v>1</v>
      </c>
      <c r="H26" s="45">
        <f t="shared" si="2"/>
        <v>8.3056478405315617E-4</v>
      </c>
      <c r="I26" s="44">
        <v>4</v>
      </c>
      <c r="J26" s="45">
        <v>3.2154340836012861E-3</v>
      </c>
      <c r="K26" s="44">
        <v>3</v>
      </c>
      <c r="L26" s="45">
        <f t="shared" si="3"/>
        <v>2.3659305993690852E-3</v>
      </c>
      <c r="M26" s="44">
        <v>2</v>
      </c>
      <c r="N26" s="45">
        <f t="shared" si="4"/>
        <v>1.5491866769945779E-3</v>
      </c>
      <c r="O26" s="44">
        <v>1</v>
      </c>
      <c r="P26" s="70">
        <f t="shared" si="5"/>
        <v>7.6804915514592934E-4</v>
      </c>
      <c r="Q26" s="44">
        <v>2</v>
      </c>
      <c r="R26" s="70">
        <f t="shared" si="6"/>
        <v>1.4869888475836431E-3</v>
      </c>
      <c r="S26" s="44">
        <v>2</v>
      </c>
      <c r="T26" s="70">
        <f t="shared" si="7"/>
        <v>1.4326647564469914E-3</v>
      </c>
      <c r="U26" s="44">
        <v>2</v>
      </c>
      <c r="V26" s="70">
        <f t="shared" si="8"/>
        <v>1.4015416958654519E-3</v>
      </c>
      <c r="W26" s="44">
        <v>3</v>
      </c>
      <c r="X26" s="70">
        <f t="shared" si="9"/>
        <v>2.070393374741201E-3</v>
      </c>
      <c r="Y26" s="59">
        <v>1</v>
      </c>
      <c r="Z26" s="70">
        <f t="shared" si="10"/>
        <v>6.8493150684931507E-4</v>
      </c>
      <c r="AA26" s="44">
        <v>2</v>
      </c>
      <c r="AB26" s="70">
        <f t="shared" si="11"/>
        <v>1.3280212483399733E-3</v>
      </c>
      <c r="AC26" s="113">
        <v>1</v>
      </c>
      <c r="AD26" s="108">
        <f t="shared" si="20"/>
        <v>6.329113924050633E-4</v>
      </c>
      <c r="AE26" s="46"/>
      <c r="AF26" s="123">
        <f t="shared" si="21"/>
        <v>-2</v>
      </c>
      <c r="AG26" s="60">
        <f t="shared" si="22"/>
        <v>-1.9963611755178115E-3</v>
      </c>
    </row>
    <row r="27" spans="1:47" s="5" customFormat="1" ht="15" customHeight="1" x14ac:dyDescent="0.2">
      <c r="A27" s="43" t="s">
        <v>42</v>
      </c>
      <c r="B27" s="44">
        <v>2</v>
      </c>
      <c r="C27" s="70">
        <f t="shared" si="0"/>
        <v>1.7528483786152498E-3</v>
      </c>
      <c r="D27" s="44">
        <v>0</v>
      </c>
      <c r="E27" s="70">
        <f t="shared" si="1"/>
        <v>0</v>
      </c>
      <c r="F27" s="46"/>
      <c r="G27" s="44">
        <v>0</v>
      </c>
      <c r="H27" s="45">
        <f t="shared" si="2"/>
        <v>0</v>
      </c>
      <c r="I27" s="44">
        <v>0</v>
      </c>
      <c r="J27" s="45">
        <f>I27/I$54</f>
        <v>0</v>
      </c>
      <c r="K27" s="44">
        <v>0</v>
      </c>
      <c r="L27" s="45">
        <f t="shared" si="3"/>
        <v>0</v>
      </c>
      <c r="M27" s="44">
        <v>0</v>
      </c>
      <c r="N27" s="45">
        <f t="shared" si="4"/>
        <v>0</v>
      </c>
      <c r="O27" s="44">
        <v>0</v>
      </c>
      <c r="P27" s="70">
        <f t="shared" si="5"/>
        <v>0</v>
      </c>
      <c r="Q27" s="44">
        <v>0</v>
      </c>
      <c r="R27" s="70">
        <f t="shared" si="6"/>
        <v>0</v>
      </c>
      <c r="S27" s="44"/>
      <c r="T27" s="70">
        <f t="shared" si="7"/>
        <v>0</v>
      </c>
      <c r="U27" s="44">
        <v>1</v>
      </c>
      <c r="V27" s="70">
        <f t="shared" si="8"/>
        <v>7.0077084793272596E-4</v>
      </c>
      <c r="W27" s="44">
        <v>2</v>
      </c>
      <c r="X27" s="70">
        <f t="shared" si="9"/>
        <v>1.3802622498274672E-3</v>
      </c>
      <c r="Y27" s="59">
        <v>2</v>
      </c>
      <c r="Z27" s="70">
        <f t="shared" si="10"/>
        <v>1.3698630136986301E-3</v>
      </c>
      <c r="AA27" s="44">
        <v>2</v>
      </c>
      <c r="AB27" s="70">
        <f t="shared" si="11"/>
        <v>1.3280212483399733E-3</v>
      </c>
      <c r="AC27" s="113">
        <v>4</v>
      </c>
      <c r="AD27" s="108">
        <f t="shared" si="20"/>
        <v>2.5316455696202532E-3</v>
      </c>
      <c r="AE27" s="46"/>
      <c r="AF27" s="123">
        <f t="shared" si="21"/>
        <v>2</v>
      </c>
      <c r="AG27" s="60">
        <f t="shared" si="22"/>
        <v>7.7879719100500339E-4</v>
      </c>
    </row>
    <row r="28" spans="1:47" s="5" customFormat="1" ht="15" customHeight="1" x14ac:dyDescent="0.2">
      <c r="A28" s="43" t="s">
        <v>20</v>
      </c>
      <c r="B28" s="44">
        <v>0</v>
      </c>
      <c r="C28" s="70">
        <f t="shared" si="0"/>
        <v>0</v>
      </c>
      <c r="D28" s="44">
        <v>0</v>
      </c>
      <c r="E28" s="70">
        <f t="shared" si="1"/>
        <v>0</v>
      </c>
      <c r="F28" s="46"/>
      <c r="G28" s="44">
        <v>1</v>
      </c>
      <c r="H28" s="45">
        <f t="shared" si="2"/>
        <v>8.3056478405315617E-4</v>
      </c>
      <c r="I28" s="44">
        <v>1</v>
      </c>
      <c r="J28" s="45">
        <f>I28/I$54</f>
        <v>8.0385852090032153E-4</v>
      </c>
      <c r="K28" s="44">
        <v>0</v>
      </c>
      <c r="L28" s="45">
        <f t="shared" si="3"/>
        <v>0</v>
      </c>
      <c r="M28" s="44">
        <v>0</v>
      </c>
      <c r="N28" s="45">
        <f t="shared" si="4"/>
        <v>0</v>
      </c>
      <c r="O28" s="44">
        <v>0</v>
      </c>
      <c r="P28" s="70">
        <f t="shared" si="5"/>
        <v>0</v>
      </c>
      <c r="Q28" s="44">
        <v>1</v>
      </c>
      <c r="R28" s="70">
        <f t="shared" si="6"/>
        <v>7.4349442379182155E-4</v>
      </c>
      <c r="S28" s="44">
        <v>0</v>
      </c>
      <c r="T28" s="70">
        <f t="shared" si="7"/>
        <v>0</v>
      </c>
      <c r="U28" s="44">
        <v>0</v>
      </c>
      <c r="V28" s="70">
        <f t="shared" si="8"/>
        <v>0</v>
      </c>
      <c r="W28" s="44">
        <v>1</v>
      </c>
      <c r="X28" s="70">
        <f t="shared" si="9"/>
        <v>6.9013112491373362E-4</v>
      </c>
      <c r="Y28" s="59">
        <v>1</v>
      </c>
      <c r="Z28" s="70">
        <f t="shared" si="10"/>
        <v>6.8493150684931507E-4</v>
      </c>
      <c r="AA28" s="44">
        <v>1</v>
      </c>
      <c r="AB28" s="70">
        <f t="shared" si="11"/>
        <v>6.6401062416998667E-4</v>
      </c>
      <c r="AC28" s="113">
        <v>3</v>
      </c>
      <c r="AD28" s="108">
        <f t="shared" si="20"/>
        <v>1.8987341772151898E-3</v>
      </c>
      <c r="AE28" s="46"/>
      <c r="AF28" s="123">
        <f t="shared" si="21"/>
        <v>3</v>
      </c>
      <c r="AG28" s="60">
        <f t="shared" si="22"/>
        <v>1.8987341772151898E-3</v>
      </c>
    </row>
    <row r="29" spans="1:47" s="5" customFormat="1" ht="15" customHeight="1" x14ac:dyDescent="0.2">
      <c r="A29" s="43" t="s">
        <v>51</v>
      </c>
      <c r="B29" s="44">
        <v>0</v>
      </c>
      <c r="C29" s="70">
        <f t="shared" si="0"/>
        <v>0</v>
      </c>
      <c r="D29" s="44">
        <v>0</v>
      </c>
      <c r="E29" s="70">
        <f t="shared" si="1"/>
        <v>0</v>
      </c>
      <c r="F29" s="46"/>
      <c r="G29" s="44">
        <v>2</v>
      </c>
      <c r="H29" s="45">
        <f t="shared" si="2"/>
        <v>1.6611295681063123E-3</v>
      </c>
      <c r="I29" s="44">
        <v>0</v>
      </c>
      <c r="J29" s="45">
        <f>I29/I$54</f>
        <v>0</v>
      </c>
      <c r="K29" s="44">
        <v>0</v>
      </c>
      <c r="L29" s="45">
        <f t="shared" si="3"/>
        <v>0</v>
      </c>
      <c r="M29" s="44">
        <v>0</v>
      </c>
      <c r="N29" s="45">
        <f t="shared" si="4"/>
        <v>0</v>
      </c>
      <c r="O29" s="44">
        <v>0</v>
      </c>
      <c r="P29" s="70">
        <f t="shared" si="5"/>
        <v>0</v>
      </c>
      <c r="Q29" s="44">
        <v>0</v>
      </c>
      <c r="R29" s="70">
        <f t="shared" si="6"/>
        <v>0</v>
      </c>
      <c r="S29" s="44">
        <v>0</v>
      </c>
      <c r="T29" s="70">
        <f t="shared" si="7"/>
        <v>0</v>
      </c>
      <c r="U29" s="44">
        <v>0</v>
      </c>
      <c r="V29" s="70">
        <f t="shared" si="8"/>
        <v>0</v>
      </c>
      <c r="W29" s="44">
        <v>1</v>
      </c>
      <c r="X29" s="70">
        <f t="shared" si="9"/>
        <v>6.9013112491373362E-4</v>
      </c>
      <c r="Y29" s="59">
        <v>1</v>
      </c>
      <c r="Z29" s="70">
        <f t="shared" si="10"/>
        <v>6.8493150684931507E-4</v>
      </c>
      <c r="AA29" s="44">
        <v>1</v>
      </c>
      <c r="AB29" s="70">
        <f t="shared" si="11"/>
        <v>6.6401062416998667E-4</v>
      </c>
      <c r="AC29" s="113">
        <v>2</v>
      </c>
      <c r="AD29" s="108">
        <f t="shared" si="20"/>
        <v>1.2658227848101266E-3</v>
      </c>
      <c r="AE29" s="46"/>
      <c r="AF29" s="123">
        <f t="shared" si="21"/>
        <v>2</v>
      </c>
      <c r="AG29" s="60">
        <f t="shared" si="22"/>
        <v>1.2658227848101266E-3</v>
      </c>
    </row>
    <row r="30" spans="1:47" s="5" customFormat="1" ht="15" customHeight="1" x14ac:dyDescent="0.2">
      <c r="A30" s="43" t="s">
        <v>23</v>
      </c>
      <c r="B30" s="44">
        <v>0</v>
      </c>
      <c r="C30" s="70">
        <f t="shared" si="0"/>
        <v>0</v>
      </c>
      <c r="D30" s="44">
        <v>1</v>
      </c>
      <c r="E30" s="70">
        <f t="shared" si="1"/>
        <v>8.8888888888888893E-4</v>
      </c>
      <c r="F30" s="46"/>
      <c r="G30" s="44">
        <v>1</v>
      </c>
      <c r="H30" s="45">
        <f t="shared" si="2"/>
        <v>8.3056478405315617E-4</v>
      </c>
      <c r="I30" s="44">
        <v>1</v>
      </c>
      <c r="J30" s="45">
        <f>I30/I$54</f>
        <v>8.0385852090032153E-4</v>
      </c>
      <c r="K30" s="44">
        <v>2</v>
      </c>
      <c r="L30" s="45">
        <f t="shared" si="3"/>
        <v>1.5772870662460567E-3</v>
      </c>
      <c r="M30" s="44">
        <v>1</v>
      </c>
      <c r="N30" s="45">
        <f t="shared" si="4"/>
        <v>7.7459333849728897E-4</v>
      </c>
      <c r="O30" s="44">
        <v>2</v>
      </c>
      <c r="P30" s="70">
        <f t="shared" si="5"/>
        <v>1.5360983102918587E-3</v>
      </c>
      <c r="Q30" s="44">
        <v>0</v>
      </c>
      <c r="R30" s="70">
        <f t="shared" si="6"/>
        <v>0</v>
      </c>
      <c r="S30" s="44">
        <v>0</v>
      </c>
      <c r="T30" s="70">
        <f t="shared" si="7"/>
        <v>0</v>
      </c>
      <c r="U30" s="44">
        <v>0</v>
      </c>
      <c r="V30" s="70">
        <f t="shared" si="8"/>
        <v>0</v>
      </c>
      <c r="W30" s="44">
        <v>0</v>
      </c>
      <c r="X30" s="70">
        <f t="shared" si="9"/>
        <v>0</v>
      </c>
      <c r="Y30" s="59">
        <v>1</v>
      </c>
      <c r="Z30" s="70">
        <f t="shared" si="10"/>
        <v>6.8493150684931507E-4</v>
      </c>
      <c r="AA30" s="44">
        <v>1</v>
      </c>
      <c r="AB30" s="70">
        <f t="shared" si="11"/>
        <v>6.6401062416998667E-4</v>
      </c>
      <c r="AC30" s="113">
        <v>1</v>
      </c>
      <c r="AD30" s="108">
        <f t="shared" si="20"/>
        <v>6.329113924050633E-4</v>
      </c>
      <c r="AE30" s="46"/>
      <c r="AF30" s="123">
        <f t="shared" si="21"/>
        <v>1</v>
      </c>
      <c r="AG30" s="60">
        <f t="shared" si="22"/>
        <v>6.329113924050633E-4</v>
      </c>
    </row>
    <row r="31" spans="1:47" s="5" customFormat="1" ht="15" customHeight="1" x14ac:dyDescent="0.2">
      <c r="A31" s="43" t="s">
        <v>0</v>
      </c>
      <c r="B31" s="44">
        <v>0</v>
      </c>
      <c r="C31" s="70">
        <f t="shared" si="0"/>
        <v>0</v>
      </c>
      <c r="D31" s="44">
        <v>0</v>
      </c>
      <c r="E31" s="70">
        <f t="shared" si="1"/>
        <v>0</v>
      </c>
      <c r="F31" s="46"/>
      <c r="G31" s="44"/>
      <c r="H31" s="45"/>
      <c r="I31" s="44"/>
      <c r="J31" s="45"/>
      <c r="K31" s="44"/>
      <c r="L31" s="45"/>
      <c r="M31" s="44"/>
      <c r="N31" s="45"/>
      <c r="O31" s="44">
        <v>0</v>
      </c>
      <c r="P31" s="70">
        <f t="shared" si="5"/>
        <v>0</v>
      </c>
      <c r="Q31" s="44">
        <v>0</v>
      </c>
      <c r="R31" s="70">
        <f t="shared" si="6"/>
        <v>0</v>
      </c>
      <c r="S31" s="44">
        <v>0</v>
      </c>
      <c r="T31" s="70">
        <f t="shared" si="7"/>
        <v>0</v>
      </c>
      <c r="U31" s="44">
        <v>0</v>
      </c>
      <c r="V31" s="70">
        <f t="shared" si="8"/>
        <v>0</v>
      </c>
      <c r="W31" s="44">
        <v>1</v>
      </c>
      <c r="X31" s="70">
        <f t="shared" si="9"/>
        <v>6.9013112491373362E-4</v>
      </c>
      <c r="Y31" s="59">
        <v>1</v>
      </c>
      <c r="Z31" s="70">
        <f t="shared" si="10"/>
        <v>6.8493150684931507E-4</v>
      </c>
      <c r="AA31" s="44">
        <v>1</v>
      </c>
      <c r="AB31" s="70">
        <f t="shared" si="11"/>
        <v>6.6401062416998667E-4</v>
      </c>
      <c r="AC31" s="113">
        <v>2</v>
      </c>
      <c r="AD31" s="108">
        <f t="shared" si="20"/>
        <v>1.2658227848101266E-3</v>
      </c>
      <c r="AE31" s="46"/>
      <c r="AF31" s="123">
        <f t="shared" si="21"/>
        <v>2</v>
      </c>
      <c r="AG31" s="60">
        <f t="shared" si="22"/>
        <v>1.2658227848101266E-3</v>
      </c>
    </row>
    <row r="32" spans="1:47" s="5" customFormat="1" ht="15" customHeight="1" x14ac:dyDescent="0.2">
      <c r="A32" s="43" t="s">
        <v>38</v>
      </c>
      <c r="B32" s="44">
        <v>0</v>
      </c>
      <c r="C32" s="70">
        <f t="shared" si="0"/>
        <v>0</v>
      </c>
      <c r="D32" s="44">
        <v>1</v>
      </c>
      <c r="E32" s="70">
        <f t="shared" si="1"/>
        <v>8.8888888888888893E-4</v>
      </c>
      <c r="F32" s="46"/>
      <c r="G32" s="44">
        <v>0</v>
      </c>
      <c r="H32" s="45">
        <f t="shared" ref="H32:H37" si="24">G32/G$54</f>
        <v>0</v>
      </c>
      <c r="I32" s="44">
        <v>0</v>
      </c>
      <c r="J32" s="45">
        <f t="shared" ref="J32:J37" si="25">I32/I$54</f>
        <v>0</v>
      </c>
      <c r="K32" s="44">
        <v>1</v>
      </c>
      <c r="L32" s="45">
        <f t="shared" ref="L32:L37" si="26">K32/K$54</f>
        <v>7.8864353312302837E-4</v>
      </c>
      <c r="M32" s="44">
        <v>2</v>
      </c>
      <c r="N32" s="45">
        <f t="shared" ref="N32:N37" si="27">M32/M$54</f>
        <v>1.5491866769945779E-3</v>
      </c>
      <c r="O32" s="44">
        <v>1</v>
      </c>
      <c r="P32" s="70">
        <f t="shared" si="5"/>
        <v>7.6804915514592934E-4</v>
      </c>
      <c r="Q32" s="44">
        <v>2</v>
      </c>
      <c r="R32" s="70">
        <f t="shared" si="6"/>
        <v>1.4869888475836431E-3</v>
      </c>
      <c r="S32" s="44">
        <v>1</v>
      </c>
      <c r="T32" s="70">
        <f t="shared" si="7"/>
        <v>7.1633237822349568E-4</v>
      </c>
      <c r="U32" s="44">
        <v>1</v>
      </c>
      <c r="V32" s="70">
        <f t="shared" si="8"/>
        <v>7.0077084793272596E-4</v>
      </c>
      <c r="W32" s="44">
        <v>1</v>
      </c>
      <c r="X32" s="70">
        <f t="shared" si="9"/>
        <v>6.9013112491373362E-4</v>
      </c>
      <c r="Y32" s="59">
        <v>1</v>
      </c>
      <c r="Z32" s="70">
        <f t="shared" si="10"/>
        <v>6.8493150684931507E-4</v>
      </c>
      <c r="AA32" s="44">
        <v>1</v>
      </c>
      <c r="AB32" s="70">
        <f t="shared" si="11"/>
        <v>6.6401062416998667E-4</v>
      </c>
      <c r="AC32" s="113">
        <v>2</v>
      </c>
      <c r="AD32" s="108">
        <f t="shared" si="20"/>
        <v>1.2658227848101266E-3</v>
      </c>
      <c r="AE32" s="46"/>
      <c r="AF32" s="123">
        <f t="shared" si="21"/>
        <v>2</v>
      </c>
      <c r="AG32" s="60">
        <f t="shared" si="22"/>
        <v>1.2658227848101266E-3</v>
      </c>
    </row>
    <row r="33" spans="1:33" s="5" customFormat="1" ht="15" customHeight="1" x14ac:dyDescent="0.2">
      <c r="A33" s="43" t="s">
        <v>25</v>
      </c>
      <c r="B33" s="44">
        <v>0</v>
      </c>
      <c r="C33" s="70">
        <f t="shared" si="0"/>
        <v>0</v>
      </c>
      <c r="D33" s="44">
        <v>4</v>
      </c>
      <c r="E33" s="70">
        <f t="shared" si="1"/>
        <v>3.5555555555555557E-3</v>
      </c>
      <c r="F33" s="46"/>
      <c r="G33" s="44">
        <v>1</v>
      </c>
      <c r="H33" s="45">
        <f t="shared" si="24"/>
        <v>8.3056478405315617E-4</v>
      </c>
      <c r="I33" s="44">
        <v>1</v>
      </c>
      <c r="J33" s="45">
        <f t="shared" si="25"/>
        <v>8.0385852090032153E-4</v>
      </c>
      <c r="K33" s="44">
        <v>1</v>
      </c>
      <c r="L33" s="45">
        <f t="shared" si="26"/>
        <v>7.8864353312302837E-4</v>
      </c>
      <c r="M33" s="44">
        <v>1</v>
      </c>
      <c r="N33" s="45">
        <f t="shared" si="27"/>
        <v>7.7459333849728897E-4</v>
      </c>
      <c r="O33" s="44">
        <v>3</v>
      </c>
      <c r="P33" s="70">
        <f t="shared" si="5"/>
        <v>2.304147465437788E-3</v>
      </c>
      <c r="Q33" s="44">
        <v>2</v>
      </c>
      <c r="R33" s="70">
        <f t="shared" si="6"/>
        <v>1.4869888475836431E-3</v>
      </c>
      <c r="S33" s="44">
        <v>1</v>
      </c>
      <c r="T33" s="70">
        <f t="shared" si="7"/>
        <v>7.1633237822349568E-4</v>
      </c>
      <c r="U33" s="44">
        <v>2</v>
      </c>
      <c r="V33" s="70">
        <f t="shared" si="8"/>
        <v>1.4015416958654519E-3</v>
      </c>
      <c r="W33" s="44">
        <v>1</v>
      </c>
      <c r="X33" s="70">
        <f t="shared" si="9"/>
        <v>6.9013112491373362E-4</v>
      </c>
      <c r="Y33" s="59">
        <v>0</v>
      </c>
      <c r="Z33" s="70">
        <f t="shared" si="10"/>
        <v>0</v>
      </c>
      <c r="AA33" s="44">
        <v>1</v>
      </c>
      <c r="AB33" s="70">
        <f t="shared" si="11"/>
        <v>6.6401062416998667E-4</v>
      </c>
      <c r="AC33" s="113">
        <v>2</v>
      </c>
      <c r="AD33" s="108">
        <f t="shared" si="20"/>
        <v>1.2658227848101266E-3</v>
      </c>
      <c r="AE33" s="46"/>
      <c r="AF33" s="123">
        <f t="shared" si="21"/>
        <v>2</v>
      </c>
      <c r="AG33" s="60">
        <f t="shared" si="22"/>
        <v>1.2658227848101266E-3</v>
      </c>
    </row>
    <row r="34" spans="1:33" s="5" customFormat="1" ht="15" customHeight="1" x14ac:dyDescent="0.2">
      <c r="A34" s="43" t="s">
        <v>28</v>
      </c>
      <c r="B34" s="44">
        <v>0</v>
      </c>
      <c r="C34" s="70">
        <f t="shared" si="0"/>
        <v>0</v>
      </c>
      <c r="D34" s="44">
        <v>0</v>
      </c>
      <c r="E34" s="70">
        <f t="shared" si="1"/>
        <v>0</v>
      </c>
      <c r="F34" s="46"/>
      <c r="G34" s="44">
        <v>0</v>
      </c>
      <c r="H34" s="45">
        <f t="shared" si="24"/>
        <v>0</v>
      </c>
      <c r="I34" s="44">
        <v>1</v>
      </c>
      <c r="J34" s="45">
        <f t="shared" si="25"/>
        <v>8.0385852090032153E-4</v>
      </c>
      <c r="K34" s="44">
        <v>1</v>
      </c>
      <c r="L34" s="45">
        <f t="shared" si="26"/>
        <v>7.8864353312302837E-4</v>
      </c>
      <c r="M34" s="44">
        <v>1</v>
      </c>
      <c r="N34" s="45">
        <f t="shared" si="27"/>
        <v>7.7459333849728897E-4</v>
      </c>
      <c r="O34" s="44">
        <v>2</v>
      </c>
      <c r="P34" s="70">
        <f t="shared" si="5"/>
        <v>1.5360983102918587E-3</v>
      </c>
      <c r="Q34" s="44">
        <v>1</v>
      </c>
      <c r="R34" s="70">
        <f t="shared" si="6"/>
        <v>7.4349442379182155E-4</v>
      </c>
      <c r="S34" s="44">
        <v>1</v>
      </c>
      <c r="T34" s="70">
        <f t="shared" si="7"/>
        <v>7.1633237822349568E-4</v>
      </c>
      <c r="U34" s="44">
        <v>2</v>
      </c>
      <c r="V34" s="70">
        <f t="shared" si="8"/>
        <v>1.4015416958654519E-3</v>
      </c>
      <c r="W34" s="44">
        <v>1</v>
      </c>
      <c r="X34" s="70">
        <f t="shared" si="9"/>
        <v>6.9013112491373362E-4</v>
      </c>
      <c r="Y34" s="59">
        <v>1</v>
      </c>
      <c r="Z34" s="70">
        <f t="shared" si="10"/>
        <v>6.8493150684931507E-4</v>
      </c>
      <c r="AA34" s="44">
        <v>1</v>
      </c>
      <c r="AB34" s="70">
        <f t="shared" si="11"/>
        <v>6.6401062416998667E-4</v>
      </c>
      <c r="AC34" s="113">
        <v>1</v>
      </c>
      <c r="AD34" s="108">
        <f t="shared" si="20"/>
        <v>6.329113924050633E-4</v>
      </c>
      <c r="AE34" s="46"/>
      <c r="AF34" s="123">
        <f t="shared" si="21"/>
        <v>1</v>
      </c>
      <c r="AG34" s="60">
        <f t="shared" si="22"/>
        <v>6.329113924050633E-4</v>
      </c>
    </row>
    <row r="35" spans="1:33" s="5" customFormat="1" ht="15" customHeight="1" x14ac:dyDescent="0.2">
      <c r="A35" s="43" t="s">
        <v>43</v>
      </c>
      <c r="B35" s="44">
        <v>1</v>
      </c>
      <c r="C35" s="70">
        <f t="shared" si="0"/>
        <v>8.7642418930762491E-4</v>
      </c>
      <c r="D35" s="44">
        <v>0</v>
      </c>
      <c r="E35" s="70">
        <f t="shared" si="1"/>
        <v>0</v>
      </c>
      <c r="F35" s="46"/>
      <c r="G35" s="44">
        <v>0</v>
      </c>
      <c r="H35" s="45">
        <f t="shared" si="24"/>
        <v>0</v>
      </c>
      <c r="I35" s="44">
        <v>0</v>
      </c>
      <c r="J35" s="45">
        <f t="shared" si="25"/>
        <v>0</v>
      </c>
      <c r="K35" s="44">
        <v>0</v>
      </c>
      <c r="L35" s="45">
        <f t="shared" si="26"/>
        <v>0</v>
      </c>
      <c r="M35" s="44">
        <v>3</v>
      </c>
      <c r="N35" s="45">
        <f t="shared" si="27"/>
        <v>2.3237800154918666E-3</v>
      </c>
      <c r="O35" s="44">
        <v>4</v>
      </c>
      <c r="P35" s="70">
        <f t="shared" si="5"/>
        <v>3.0721966205837174E-3</v>
      </c>
      <c r="Q35" s="44">
        <v>1</v>
      </c>
      <c r="R35" s="70">
        <f t="shared" si="6"/>
        <v>7.4349442379182155E-4</v>
      </c>
      <c r="S35" s="44">
        <v>0</v>
      </c>
      <c r="T35" s="70">
        <f t="shared" si="7"/>
        <v>0</v>
      </c>
      <c r="U35" s="44">
        <v>0</v>
      </c>
      <c r="V35" s="70">
        <f t="shared" si="8"/>
        <v>0</v>
      </c>
      <c r="W35" s="44">
        <v>0</v>
      </c>
      <c r="X35" s="70">
        <f t="shared" si="9"/>
        <v>0</v>
      </c>
      <c r="Y35" s="59">
        <v>0</v>
      </c>
      <c r="Z35" s="70">
        <f t="shared" si="10"/>
        <v>0</v>
      </c>
      <c r="AA35" s="44">
        <v>1</v>
      </c>
      <c r="AB35" s="70">
        <f t="shared" si="11"/>
        <v>6.6401062416998667E-4</v>
      </c>
      <c r="AC35" s="113">
        <v>0</v>
      </c>
      <c r="AD35" s="108">
        <f t="shared" si="20"/>
        <v>0</v>
      </c>
      <c r="AE35" s="46"/>
      <c r="AF35" s="123">
        <f t="shared" si="21"/>
        <v>-1</v>
      </c>
      <c r="AG35" s="60">
        <f t="shared" si="22"/>
        <v>-8.7642418930762491E-4</v>
      </c>
    </row>
    <row r="36" spans="1:33" s="5" customFormat="1" ht="15" customHeight="1" x14ac:dyDescent="0.2">
      <c r="A36" s="43" t="s">
        <v>40</v>
      </c>
      <c r="B36" s="44">
        <v>0</v>
      </c>
      <c r="C36" s="70">
        <f t="shared" si="0"/>
        <v>0</v>
      </c>
      <c r="D36" s="44">
        <v>1</v>
      </c>
      <c r="E36" s="70">
        <f t="shared" si="1"/>
        <v>8.8888888888888893E-4</v>
      </c>
      <c r="F36" s="46"/>
      <c r="G36" s="44">
        <v>0</v>
      </c>
      <c r="H36" s="45">
        <f t="shared" si="24"/>
        <v>0</v>
      </c>
      <c r="I36" s="44">
        <v>0</v>
      </c>
      <c r="J36" s="45">
        <f t="shared" si="25"/>
        <v>0</v>
      </c>
      <c r="K36" s="44">
        <v>0</v>
      </c>
      <c r="L36" s="45">
        <f t="shared" si="26"/>
        <v>0</v>
      </c>
      <c r="M36" s="44">
        <v>1</v>
      </c>
      <c r="N36" s="45">
        <f t="shared" si="27"/>
        <v>7.7459333849728897E-4</v>
      </c>
      <c r="O36" s="44">
        <v>4</v>
      </c>
      <c r="P36" s="70">
        <f t="shared" si="5"/>
        <v>3.0721966205837174E-3</v>
      </c>
      <c r="Q36" s="44">
        <v>4</v>
      </c>
      <c r="R36" s="70">
        <f t="shared" si="6"/>
        <v>2.9739776951672862E-3</v>
      </c>
      <c r="S36" s="44">
        <v>5</v>
      </c>
      <c r="T36" s="70">
        <f t="shared" si="7"/>
        <v>3.5816618911174787E-3</v>
      </c>
      <c r="U36" s="44">
        <v>3</v>
      </c>
      <c r="V36" s="70">
        <f t="shared" si="8"/>
        <v>2.1023125437981782E-3</v>
      </c>
      <c r="W36" s="44">
        <v>1</v>
      </c>
      <c r="X36" s="70">
        <f t="shared" si="9"/>
        <v>6.9013112491373362E-4</v>
      </c>
      <c r="Y36" s="59">
        <v>1</v>
      </c>
      <c r="Z36" s="70">
        <f t="shared" si="10"/>
        <v>6.8493150684931507E-4</v>
      </c>
      <c r="AA36" s="44">
        <v>1</v>
      </c>
      <c r="AB36" s="70">
        <f t="shared" si="11"/>
        <v>6.6401062416998667E-4</v>
      </c>
      <c r="AC36" s="113">
        <v>1</v>
      </c>
      <c r="AD36" s="108">
        <f t="shared" si="20"/>
        <v>6.329113924050633E-4</v>
      </c>
      <c r="AE36" s="46"/>
      <c r="AF36" s="123">
        <f t="shared" si="21"/>
        <v>1</v>
      </c>
      <c r="AG36" s="60">
        <f t="shared" si="22"/>
        <v>6.329113924050633E-4</v>
      </c>
    </row>
    <row r="37" spans="1:33" s="5" customFormat="1" ht="15" customHeight="1" x14ac:dyDescent="0.2">
      <c r="A37" s="43" t="s">
        <v>30</v>
      </c>
      <c r="B37" s="44">
        <v>0</v>
      </c>
      <c r="C37" s="70">
        <f t="shared" si="0"/>
        <v>0</v>
      </c>
      <c r="D37" s="44">
        <v>2</v>
      </c>
      <c r="E37" s="70">
        <f t="shared" si="1"/>
        <v>1.7777777777777779E-3</v>
      </c>
      <c r="F37" s="46"/>
      <c r="G37" s="44">
        <v>1</v>
      </c>
      <c r="H37" s="45">
        <f t="shared" si="24"/>
        <v>8.3056478405315617E-4</v>
      </c>
      <c r="I37" s="44">
        <v>1</v>
      </c>
      <c r="J37" s="45">
        <f t="shared" si="25"/>
        <v>8.0385852090032153E-4</v>
      </c>
      <c r="K37" s="44">
        <v>1</v>
      </c>
      <c r="L37" s="45">
        <f t="shared" si="26"/>
        <v>7.8864353312302837E-4</v>
      </c>
      <c r="M37" s="44">
        <v>2</v>
      </c>
      <c r="N37" s="45">
        <f t="shared" si="27"/>
        <v>1.5491866769945779E-3</v>
      </c>
      <c r="O37" s="44">
        <v>1</v>
      </c>
      <c r="P37" s="70">
        <f t="shared" si="5"/>
        <v>7.6804915514592934E-4</v>
      </c>
      <c r="Q37" s="44">
        <v>1</v>
      </c>
      <c r="R37" s="70">
        <f t="shared" si="6"/>
        <v>7.4349442379182155E-4</v>
      </c>
      <c r="S37" s="44">
        <v>1</v>
      </c>
      <c r="T37" s="70">
        <f t="shared" si="7"/>
        <v>7.1633237822349568E-4</v>
      </c>
      <c r="U37" s="44">
        <v>0</v>
      </c>
      <c r="V37" s="70">
        <f t="shared" si="8"/>
        <v>0</v>
      </c>
      <c r="W37" s="44">
        <v>0</v>
      </c>
      <c r="X37" s="70">
        <f t="shared" si="9"/>
        <v>0</v>
      </c>
      <c r="Y37" s="59">
        <v>1</v>
      </c>
      <c r="Z37" s="70">
        <f t="shared" si="10"/>
        <v>6.8493150684931507E-4</v>
      </c>
      <c r="AA37" s="44">
        <v>1</v>
      </c>
      <c r="AB37" s="70">
        <f t="shared" si="11"/>
        <v>6.6401062416998667E-4</v>
      </c>
      <c r="AC37" s="113">
        <v>0</v>
      </c>
      <c r="AD37" s="108">
        <f t="shared" si="20"/>
        <v>0</v>
      </c>
      <c r="AE37" s="46"/>
      <c r="AF37" s="123">
        <f t="shared" si="21"/>
        <v>0</v>
      </c>
      <c r="AG37" s="60">
        <f t="shared" si="22"/>
        <v>0</v>
      </c>
    </row>
    <row r="38" spans="1:33" s="5" customFormat="1" ht="15" customHeight="1" x14ac:dyDescent="0.2">
      <c r="A38" s="43" t="s">
        <v>67</v>
      </c>
      <c r="B38" s="44">
        <v>0</v>
      </c>
      <c r="C38" s="70">
        <f t="shared" si="0"/>
        <v>0</v>
      </c>
      <c r="D38" s="44">
        <v>0</v>
      </c>
      <c r="E38" s="70">
        <v>0</v>
      </c>
      <c r="F38" s="46"/>
      <c r="G38" s="44"/>
      <c r="H38" s="45"/>
      <c r="I38" s="44"/>
      <c r="J38" s="45"/>
      <c r="K38" s="44"/>
      <c r="L38" s="45"/>
      <c r="M38" s="44"/>
      <c r="N38" s="45"/>
      <c r="O38" s="44">
        <v>0</v>
      </c>
      <c r="P38" s="70">
        <f t="shared" si="5"/>
        <v>0</v>
      </c>
      <c r="Q38" s="44">
        <v>0</v>
      </c>
      <c r="R38" s="70">
        <f t="shared" si="6"/>
        <v>0</v>
      </c>
      <c r="S38" s="44">
        <v>0</v>
      </c>
      <c r="T38" s="70">
        <f t="shared" si="7"/>
        <v>0</v>
      </c>
      <c r="U38" s="44">
        <v>0</v>
      </c>
      <c r="V38" s="70">
        <f t="shared" si="8"/>
        <v>0</v>
      </c>
      <c r="W38" s="44">
        <v>0</v>
      </c>
      <c r="X38" s="70">
        <f t="shared" si="9"/>
        <v>0</v>
      </c>
      <c r="Y38" s="59">
        <v>0</v>
      </c>
      <c r="Z38" s="70">
        <f t="shared" si="10"/>
        <v>0</v>
      </c>
      <c r="AA38" s="44">
        <v>1</v>
      </c>
      <c r="AB38" s="70">
        <f t="shared" si="11"/>
        <v>6.6401062416998667E-4</v>
      </c>
      <c r="AC38" s="113">
        <v>1</v>
      </c>
      <c r="AD38" s="108">
        <f t="shared" si="20"/>
        <v>6.329113924050633E-4</v>
      </c>
      <c r="AE38" s="46"/>
      <c r="AF38" s="123">
        <f t="shared" si="21"/>
        <v>1</v>
      </c>
      <c r="AG38" s="60">
        <f t="shared" si="22"/>
        <v>6.329113924050633E-4</v>
      </c>
    </row>
    <row r="39" spans="1:33" s="5" customFormat="1" ht="15" customHeight="1" x14ac:dyDescent="0.2">
      <c r="A39" s="43" t="s">
        <v>59</v>
      </c>
      <c r="B39" s="44">
        <v>0</v>
      </c>
      <c r="C39" s="70">
        <f t="shared" si="0"/>
        <v>0</v>
      </c>
      <c r="D39" s="44">
        <v>0</v>
      </c>
      <c r="E39" s="70">
        <f t="shared" ref="E39:E53" si="28">D39/D$54</f>
        <v>0</v>
      </c>
      <c r="F39" s="46"/>
      <c r="G39" s="44">
        <v>0</v>
      </c>
      <c r="H39" s="45">
        <f>G39/G$54</f>
        <v>0</v>
      </c>
      <c r="I39" s="44">
        <v>0</v>
      </c>
      <c r="J39" s="45">
        <f>I39/I$54</f>
        <v>0</v>
      </c>
      <c r="K39" s="44">
        <v>0</v>
      </c>
      <c r="L39" s="45">
        <f>K39/K$54</f>
        <v>0</v>
      </c>
      <c r="M39" s="44">
        <v>0</v>
      </c>
      <c r="N39" s="45">
        <f>M39/M$54</f>
        <v>0</v>
      </c>
      <c r="O39" s="44">
        <v>1</v>
      </c>
      <c r="P39" s="70">
        <f t="shared" si="5"/>
        <v>7.6804915514592934E-4</v>
      </c>
      <c r="Q39" s="44">
        <v>1</v>
      </c>
      <c r="R39" s="70">
        <f t="shared" si="6"/>
        <v>7.4349442379182155E-4</v>
      </c>
      <c r="S39" s="44">
        <v>1</v>
      </c>
      <c r="T39" s="70">
        <f t="shared" si="7"/>
        <v>7.1633237822349568E-4</v>
      </c>
      <c r="U39" s="44">
        <v>0</v>
      </c>
      <c r="V39" s="70">
        <f t="shared" si="8"/>
        <v>0</v>
      </c>
      <c r="W39" s="44">
        <v>0</v>
      </c>
      <c r="X39" s="70">
        <f t="shared" si="9"/>
        <v>0</v>
      </c>
      <c r="Y39" s="59">
        <v>1</v>
      </c>
      <c r="Z39" s="70">
        <f t="shared" si="10"/>
        <v>6.8493150684931507E-4</v>
      </c>
      <c r="AA39" s="44">
        <v>1</v>
      </c>
      <c r="AB39" s="70">
        <f t="shared" si="11"/>
        <v>6.6401062416998667E-4</v>
      </c>
      <c r="AC39" s="113">
        <v>1</v>
      </c>
      <c r="AD39" s="108">
        <f t="shared" si="20"/>
        <v>6.329113924050633E-4</v>
      </c>
      <c r="AE39" s="46"/>
      <c r="AF39" s="123">
        <f t="shared" si="21"/>
        <v>1</v>
      </c>
      <c r="AG39" s="60">
        <f t="shared" si="22"/>
        <v>6.329113924050633E-4</v>
      </c>
    </row>
    <row r="40" spans="1:33" s="5" customFormat="1" ht="15" customHeight="1" x14ac:dyDescent="0.2">
      <c r="A40" s="43" t="s">
        <v>32</v>
      </c>
      <c r="B40" s="44">
        <v>1</v>
      </c>
      <c r="C40" s="70">
        <f t="shared" si="0"/>
        <v>8.7642418930762491E-4</v>
      </c>
      <c r="D40" s="44">
        <v>0</v>
      </c>
      <c r="E40" s="70">
        <f t="shared" si="28"/>
        <v>0</v>
      </c>
      <c r="F40" s="46"/>
      <c r="G40" s="44">
        <v>0</v>
      </c>
      <c r="H40" s="45">
        <f>G40/G$54</f>
        <v>0</v>
      </c>
      <c r="I40" s="44">
        <v>1</v>
      </c>
      <c r="J40" s="45">
        <f>I40/I$54</f>
        <v>8.0385852090032153E-4</v>
      </c>
      <c r="K40" s="44">
        <v>2</v>
      </c>
      <c r="L40" s="45">
        <f>K40/K$54</f>
        <v>1.5772870662460567E-3</v>
      </c>
      <c r="M40" s="44">
        <v>2</v>
      </c>
      <c r="N40" s="45">
        <f>M40/M$54</f>
        <v>1.5491866769945779E-3</v>
      </c>
      <c r="O40" s="44">
        <v>2</v>
      </c>
      <c r="P40" s="70">
        <f t="shared" si="5"/>
        <v>1.5360983102918587E-3</v>
      </c>
      <c r="Q40" s="44">
        <v>3</v>
      </c>
      <c r="R40" s="70">
        <f t="shared" si="6"/>
        <v>2.2304832713754648E-3</v>
      </c>
      <c r="S40" s="44">
        <v>2</v>
      </c>
      <c r="T40" s="70">
        <f t="shared" si="7"/>
        <v>1.4326647564469914E-3</v>
      </c>
      <c r="U40" s="44">
        <v>1</v>
      </c>
      <c r="V40" s="70">
        <f t="shared" si="8"/>
        <v>7.0077084793272596E-4</v>
      </c>
      <c r="W40" s="44">
        <v>1</v>
      </c>
      <c r="X40" s="70">
        <f t="shared" si="9"/>
        <v>6.9013112491373362E-4</v>
      </c>
      <c r="Y40" s="59">
        <v>0</v>
      </c>
      <c r="Z40" s="70">
        <f t="shared" si="10"/>
        <v>0</v>
      </c>
      <c r="AA40" s="44">
        <v>1</v>
      </c>
      <c r="AB40" s="70">
        <f t="shared" si="11"/>
        <v>6.6401062416998667E-4</v>
      </c>
      <c r="AC40" s="113">
        <v>2</v>
      </c>
      <c r="AD40" s="108">
        <f t="shared" si="20"/>
        <v>1.2658227848101266E-3</v>
      </c>
      <c r="AE40" s="46"/>
      <c r="AF40" s="123">
        <f t="shared" si="21"/>
        <v>1</v>
      </c>
      <c r="AG40" s="60">
        <f t="shared" si="22"/>
        <v>3.8939859550250169E-4</v>
      </c>
    </row>
    <row r="41" spans="1:33" s="5" customFormat="1" ht="15" customHeight="1" x14ac:dyDescent="0.2">
      <c r="A41" s="43" t="s">
        <v>33</v>
      </c>
      <c r="B41" s="44">
        <v>0</v>
      </c>
      <c r="C41" s="70">
        <f t="shared" si="0"/>
        <v>0</v>
      </c>
      <c r="D41" s="44">
        <v>0</v>
      </c>
      <c r="E41" s="70">
        <f t="shared" si="28"/>
        <v>0</v>
      </c>
      <c r="F41" s="46"/>
      <c r="G41" s="44">
        <v>1</v>
      </c>
      <c r="H41" s="45">
        <f>G41/G$54</f>
        <v>8.3056478405315617E-4</v>
      </c>
      <c r="I41" s="44">
        <v>2</v>
      </c>
      <c r="J41" s="45">
        <f>I41/I$54</f>
        <v>1.6077170418006431E-3</v>
      </c>
      <c r="K41" s="44">
        <v>1</v>
      </c>
      <c r="L41" s="45">
        <f>K41/K$54</f>
        <v>7.8864353312302837E-4</v>
      </c>
      <c r="M41" s="44">
        <v>2</v>
      </c>
      <c r="N41" s="45">
        <f>M41/M$54</f>
        <v>1.5491866769945779E-3</v>
      </c>
      <c r="O41" s="44">
        <v>1</v>
      </c>
      <c r="P41" s="70">
        <f t="shared" si="5"/>
        <v>7.6804915514592934E-4</v>
      </c>
      <c r="Q41" s="44">
        <v>0</v>
      </c>
      <c r="R41" s="70">
        <f t="shared" si="6"/>
        <v>0</v>
      </c>
      <c r="S41" s="44">
        <v>0</v>
      </c>
      <c r="T41" s="70">
        <f t="shared" si="7"/>
        <v>0</v>
      </c>
      <c r="U41" s="44">
        <v>0</v>
      </c>
      <c r="V41" s="70">
        <f t="shared" si="8"/>
        <v>0</v>
      </c>
      <c r="W41" s="44">
        <v>0</v>
      </c>
      <c r="X41" s="70">
        <f t="shared" si="9"/>
        <v>0</v>
      </c>
      <c r="Y41" s="59">
        <v>1</v>
      </c>
      <c r="Z41" s="70">
        <f t="shared" si="10"/>
        <v>6.8493150684931507E-4</v>
      </c>
      <c r="AA41" s="44">
        <v>1</v>
      </c>
      <c r="AB41" s="70">
        <f t="shared" si="11"/>
        <v>6.6401062416998667E-4</v>
      </c>
      <c r="AC41" s="113">
        <v>2</v>
      </c>
      <c r="AD41" s="108">
        <f t="shared" si="20"/>
        <v>1.2658227848101266E-3</v>
      </c>
      <c r="AE41" s="46"/>
      <c r="AF41" s="123">
        <f t="shared" si="21"/>
        <v>2</v>
      </c>
      <c r="AG41" s="60">
        <f t="shared" si="22"/>
        <v>1.2658227848101266E-3</v>
      </c>
    </row>
    <row r="42" spans="1:33" s="5" customFormat="1" ht="15" customHeight="1" thickBot="1" x14ac:dyDescent="0.25">
      <c r="A42" s="39" t="s">
        <v>34</v>
      </c>
      <c r="B42" s="40">
        <v>0</v>
      </c>
      <c r="C42" s="72">
        <f t="shared" si="0"/>
        <v>0</v>
      </c>
      <c r="D42" s="40">
        <v>0</v>
      </c>
      <c r="E42" s="72">
        <f t="shared" si="28"/>
        <v>0</v>
      </c>
      <c r="F42" s="46"/>
      <c r="G42" s="44">
        <v>2</v>
      </c>
      <c r="H42" s="45">
        <f>G42/G$54</f>
        <v>1.6611295681063123E-3</v>
      </c>
      <c r="I42" s="44">
        <v>1</v>
      </c>
      <c r="J42" s="45">
        <f>I42/I$54</f>
        <v>8.0385852090032153E-4</v>
      </c>
      <c r="K42" s="44">
        <v>2</v>
      </c>
      <c r="L42" s="45">
        <f>K42/K$54</f>
        <v>1.5772870662460567E-3</v>
      </c>
      <c r="M42" s="44">
        <v>0</v>
      </c>
      <c r="N42" s="45">
        <f>M42/M$54</f>
        <v>0</v>
      </c>
      <c r="O42" s="44">
        <v>1</v>
      </c>
      <c r="P42" s="70">
        <f t="shared" si="5"/>
        <v>7.6804915514592934E-4</v>
      </c>
      <c r="Q42" s="44">
        <v>3</v>
      </c>
      <c r="R42" s="70">
        <f t="shared" si="6"/>
        <v>2.2304832713754648E-3</v>
      </c>
      <c r="S42" s="44">
        <v>1</v>
      </c>
      <c r="T42" s="70">
        <f t="shared" si="7"/>
        <v>7.1633237822349568E-4</v>
      </c>
      <c r="U42" s="44">
        <v>0</v>
      </c>
      <c r="V42" s="70">
        <f t="shared" si="8"/>
        <v>0</v>
      </c>
      <c r="W42" s="44">
        <v>3</v>
      </c>
      <c r="X42" s="70">
        <f t="shared" si="9"/>
        <v>2.070393374741201E-3</v>
      </c>
      <c r="Y42" s="59">
        <v>0</v>
      </c>
      <c r="Z42" s="70">
        <f t="shared" si="10"/>
        <v>0</v>
      </c>
      <c r="AA42" s="44">
        <v>1</v>
      </c>
      <c r="AB42" s="70">
        <f t="shared" si="11"/>
        <v>6.6401062416998667E-4</v>
      </c>
      <c r="AC42" s="113">
        <v>3</v>
      </c>
      <c r="AD42" s="108">
        <f t="shared" si="20"/>
        <v>1.8987341772151898E-3</v>
      </c>
      <c r="AE42" s="46"/>
      <c r="AF42" s="128">
        <f t="shared" si="21"/>
        <v>3</v>
      </c>
      <c r="AG42" s="41">
        <f t="shared" si="22"/>
        <v>1.8987341772151898E-3</v>
      </c>
    </row>
    <row r="43" spans="1:33" s="5" customFormat="1" ht="15" hidden="1" customHeight="1" x14ac:dyDescent="0.2">
      <c r="A43" s="58" t="s">
        <v>65</v>
      </c>
      <c r="B43" s="59">
        <v>0</v>
      </c>
      <c r="C43" s="69">
        <f t="shared" si="0"/>
        <v>0</v>
      </c>
      <c r="D43" s="59">
        <v>0</v>
      </c>
      <c r="E43" s="69">
        <f t="shared" si="28"/>
        <v>0</v>
      </c>
      <c r="F43" s="46"/>
      <c r="G43" s="44"/>
      <c r="H43" s="45"/>
      <c r="I43" s="44"/>
      <c r="J43" s="45"/>
      <c r="K43" s="44"/>
      <c r="L43" s="45"/>
      <c r="M43" s="44"/>
      <c r="N43" s="45"/>
      <c r="O43" s="44">
        <v>0</v>
      </c>
      <c r="P43" s="70">
        <f t="shared" si="5"/>
        <v>0</v>
      </c>
      <c r="Q43" s="44">
        <v>0</v>
      </c>
      <c r="R43" s="70">
        <f t="shared" si="6"/>
        <v>0</v>
      </c>
      <c r="S43" s="44">
        <v>0</v>
      </c>
      <c r="T43" s="70">
        <f t="shared" si="7"/>
        <v>0</v>
      </c>
      <c r="U43" s="44">
        <v>1</v>
      </c>
      <c r="V43" s="70">
        <f t="shared" si="8"/>
        <v>7.0077084793272596E-4</v>
      </c>
      <c r="W43" s="44">
        <v>0</v>
      </c>
      <c r="X43" s="70">
        <f t="shared" si="9"/>
        <v>0</v>
      </c>
      <c r="Y43" s="59">
        <v>0</v>
      </c>
      <c r="Z43" s="70">
        <f t="shared" si="10"/>
        <v>0</v>
      </c>
      <c r="AA43" s="44">
        <v>0</v>
      </c>
      <c r="AB43" s="70">
        <f t="shared" si="11"/>
        <v>0</v>
      </c>
      <c r="AC43" s="113"/>
      <c r="AD43" s="108">
        <f t="shared" si="20"/>
        <v>0</v>
      </c>
      <c r="AE43" s="46"/>
      <c r="AF43" s="123">
        <f t="shared" si="21"/>
        <v>0</v>
      </c>
      <c r="AG43" s="60">
        <f t="shared" si="22"/>
        <v>0</v>
      </c>
    </row>
    <row r="44" spans="1:33" s="5" customFormat="1" ht="15" hidden="1" customHeight="1" x14ac:dyDescent="0.2">
      <c r="A44" s="43" t="s">
        <v>19</v>
      </c>
      <c r="B44" s="44">
        <v>0</v>
      </c>
      <c r="C44" s="70">
        <f t="shared" si="0"/>
        <v>0</v>
      </c>
      <c r="D44" s="44">
        <v>0</v>
      </c>
      <c r="E44" s="70">
        <f t="shared" si="28"/>
        <v>0</v>
      </c>
      <c r="F44" s="46"/>
      <c r="G44" s="44">
        <v>0</v>
      </c>
      <c r="H44" s="45">
        <f t="shared" ref="H44:H53" si="29">G44/G$54</f>
        <v>0</v>
      </c>
      <c r="I44" s="44">
        <v>1</v>
      </c>
      <c r="J44" s="45">
        <f t="shared" ref="J44:J52" si="30">I44/I$54</f>
        <v>8.0385852090032153E-4</v>
      </c>
      <c r="K44" s="44">
        <v>1</v>
      </c>
      <c r="L44" s="45">
        <f t="shared" ref="L44:L53" si="31">K44/K$54</f>
        <v>7.8864353312302837E-4</v>
      </c>
      <c r="M44" s="44">
        <v>1</v>
      </c>
      <c r="N44" s="45">
        <f t="shared" ref="N44:N53" si="32">M44/M$54</f>
        <v>7.7459333849728897E-4</v>
      </c>
      <c r="O44" s="44">
        <v>1</v>
      </c>
      <c r="P44" s="70">
        <f t="shared" si="5"/>
        <v>7.6804915514592934E-4</v>
      </c>
      <c r="Q44" s="44">
        <v>0</v>
      </c>
      <c r="R44" s="70">
        <f t="shared" si="6"/>
        <v>0</v>
      </c>
      <c r="S44" s="44">
        <v>0</v>
      </c>
      <c r="T44" s="70">
        <f t="shared" si="7"/>
        <v>0</v>
      </c>
      <c r="U44" s="44">
        <v>0</v>
      </c>
      <c r="V44" s="70">
        <f t="shared" si="8"/>
        <v>0</v>
      </c>
      <c r="W44" s="44">
        <v>0</v>
      </c>
      <c r="X44" s="70">
        <f t="shared" si="9"/>
        <v>0</v>
      </c>
      <c r="Y44" s="59">
        <v>0</v>
      </c>
      <c r="Z44" s="70">
        <f t="shared" si="10"/>
        <v>0</v>
      </c>
      <c r="AA44" s="44">
        <v>0</v>
      </c>
      <c r="AB44" s="70">
        <f t="shared" si="11"/>
        <v>0</v>
      </c>
      <c r="AC44" s="113"/>
      <c r="AD44" s="108">
        <f t="shared" si="20"/>
        <v>0</v>
      </c>
      <c r="AE44" s="46"/>
      <c r="AF44" s="123">
        <f t="shared" si="21"/>
        <v>0</v>
      </c>
      <c r="AG44" s="60">
        <f t="shared" si="22"/>
        <v>0</v>
      </c>
    </row>
    <row r="45" spans="1:33" s="5" customFormat="1" ht="15" hidden="1" customHeight="1" x14ac:dyDescent="0.2">
      <c r="A45" s="43" t="s">
        <v>39</v>
      </c>
      <c r="B45" s="44">
        <v>2</v>
      </c>
      <c r="C45" s="70">
        <f t="shared" si="0"/>
        <v>1.7528483786152498E-3</v>
      </c>
      <c r="D45" s="44">
        <v>1</v>
      </c>
      <c r="E45" s="70">
        <f t="shared" si="28"/>
        <v>8.8888888888888893E-4</v>
      </c>
      <c r="F45" s="46"/>
      <c r="G45" s="44">
        <v>0</v>
      </c>
      <c r="H45" s="45">
        <f t="shared" si="29"/>
        <v>0</v>
      </c>
      <c r="I45" s="44">
        <v>0</v>
      </c>
      <c r="J45" s="45">
        <f t="shared" si="30"/>
        <v>0</v>
      </c>
      <c r="K45" s="44">
        <v>0</v>
      </c>
      <c r="L45" s="45">
        <f t="shared" si="31"/>
        <v>0</v>
      </c>
      <c r="M45" s="44">
        <v>0</v>
      </c>
      <c r="N45" s="45">
        <f t="shared" si="32"/>
        <v>0</v>
      </c>
      <c r="O45" s="44">
        <v>0</v>
      </c>
      <c r="P45" s="70">
        <f t="shared" si="5"/>
        <v>0</v>
      </c>
      <c r="Q45" s="44">
        <v>1</v>
      </c>
      <c r="R45" s="70">
        <f t="shared" si="6"/>
        <v>7.4349442379182155E-4</v>
      </c>
      <c r="S45" s="44">
        <v>1</v>
      </c>
      <c r="T45" s="70">
        <f t="shared" si="7"/>
        <v>7.1633237822349568E-4</v>
      </c>
      <c r="U45" s="44">
        <v>1</v>
      </c>
      <c r="V45" s="70">
        <f t="shared" si="8"/>
        <v>7.0077084793272596E-4</v>
      </c>
      <c r="W45" s="44">
        <v>2</v>
      </c>
      <c r="X45" s="70">
        <f t="shared" si="9"/>
        <v>1.3802622498274672E-3</v>
      </c>
      <c r="Y45" s="59">
        <v>0</v>
      </c>
      <c r="Z45" s="70">
        <f t="shared" si="10"/>
        <v>0</v>
      </c>
      <c r="AA45" s="44">
        <v>0</v>
      </c>
      <c r="AB45" s="70">
        <f t="shared" si="11"/>
        <v>0</v>
      </c>
      <c r="AC45" s="113"/>
      <c r="AD45" s="108">
        <f t="shared" si="20"/>
        <v>0</v>
      </c>
      <c r="AE45" s="46"/>
      <c r="AF45" s="123">
        <f t="shared" si="21"/>
        <v>-2</v>
      </c>
      <c r="AG45" s="60">
        <f t="shared" si="22"/>
        <v>-1.7528483786152498E-3</v>
      </c>
    </row>
    <row r="46" spans="1:33" s="5" customFormat="1" ht="15" hidden="1" customHeight="1" x14ac:dyDescent="0.2">
      <c r="A46" s="43" t="s">
        <v>47</v>
      </c>
      <c r="B46" s="44">
        <v>0</v>
      </c>
      <c r="C46" s="70">
        <f t="shared" si="0"/>
        <v>0</v>
      </c>
      <c r="D46" s="44">
        <v>0</v>
      </c>
      <c r="E46" s="70">
        <f t="shared" si="28"/>
        <v>0</v>
      </c>
      <c r="F46" s="46"/>
      <c r="G46" s="44">
        <v>1</v>
      </c>
      <c r="H46" s="45">
        <f t="shared" si="29"/>
        <v>8.3056478405315617E-4</v>
      </c>
      <c r="I46" s="44">
        <v>0</v>
      </c>
      <c r="J46" s="45">
        <f t="shared" si="30"/>
        <v>0</v>
      </c>
      <c r="K46" s="44">
        <v>1</v>
      </c>
      <c r="L46" s="45">
        <f t="shared" si="31"/>
        <v>7.8864353312302837E-4</v>
      </c>
      <c r="M46" s="44">
        <v>1</v>
      </c>
      <c r="N46" s="45">
        <f t="shared" si="32"/>
        <v>7.7459333849728897E-4</v>
      </c>
      <c r="O46" s="44">
        <v>1</v>
      </c>
      <c r="P46" s="70">
        <f t="shared" si="5"/>
        <v>7.6804915514592934E-4</v>
      </c>
      <c r="Q46" s="44">
        <v>2</v>
      </c>
      <c r="R46" s="70">
        <f t="shared" si="6"/>
        <v>1.4869888475836431E-3</v>
      </c>
      <c r="S46" s="44">
        <v>0</v>
      </c>
      <c r="T46" s="70">
        <f t="shared" si="7"/>
        <v>0</v>
      </c>
      <c r="U46" s="44">
        <v>0</v>
      </c>
      <c r="V46" s="70">
        <f t="shared" si="8"/>
        <v>0</v>
      </c>
      <c r="W46" s="44">
        <v>0</v>
      </c>
      <c r="X46" s="70">
        <f t="shared" si="9"/>
        <v>0</v>
      </c>
      <c r="Y46" s="59">
        <v>0</v>
      </c>
      <c r="Z46" s="70">
        <f t="shared" si="10"/>
        <v>0</v>
      </c>
      <c r="AA46" s="44">
        <v>0</v>
      </c>
      <c r="AB46" s="70">
        <f t="shared" si="11"/>
        <v>0</v>
      </c>
      <c r="AC46" s="113"/>
      <c r="AD46" s="108">
        <f t="shared" si="20"/>
        <v>0</v>
      </c>
      <c r="AE46" s="46"/>
      <c r="AF46" s="123">
        <f t="shared" si="21"/>
        <v>0</v>
      </c>
      <c r="AG46" s="60">
        <f t="shared" si="22"/>
        <v>0</v>
      </c>
    </row>
    <row r="47" spans="1:33" s="5" customFormat="1" ht="15" hidden="1" customHeight="1" x14ac:dyDescent="0.2">
      <c r="A47" s="43" t="s">
        <v>41</v>
      </c>
      <c r="B47" s="44">
        <v>2</v>
      </c>
      <c r="C47" s="70">
        <f t="shared" si="0"/>
        <v>1.7528483786152498E-3</v>
      </c>
      <c r="D47" s="44">
        <v>0</v>
      </c>
      <c r="E47" s="70">
        <f t="shared" si="28"/>
        <v>0</v>
      </c>
      <c r="F47" s="46"/>
      <c r="G47" s="44">
        <v>1</v>
      </c>
      <c r="H47" s="45">
        <f t="shared" si="29"/>
        <v>8.3056478405315617E-4</v>
      </c>
      <c r="I47" s="44">
        <v>0</v>
      </c>
      <c r="J47" s="45">
        <f t="shared" si="30"/>
        <v>0</v>
      </c>
      <c r="K47" s="44">
        <v>1</v>
      </c>
      <c r="L47" s="45">
        <f t="shared" si="31"/>
        <v>7.8864353312302837E-4</v>
      </c>
      <c r="M47" s="44">
        <v>0</v>
      </c>
      <c r="N47" s="45">
        <f t="shared" si="32"/>
        <v>0</v>
      </c>
      <c r="O47" s="44">
        <v>0</v>
      </c>
      <c r="P47" s="70">
        <f t="shared" si="5"/>
        <v>0</v>
      </c>
      <c r="Q47" s="44">
        <v>0</v>
      </c>
      <c r="R47" s="70">
        <f t="shared" si="6"/>
        <v>0</v>
      </c>
      <c r="S47" s="44">
        <v>0</v>
      </c>
      <c r="T47" s="70">
        <f t="shared" si="7"/>
        <v>0</v>
      </c>
      <c r="U47" s="44">
        <v>0</v>
      </c>
      <c r="V47" s="70">
        <f t="shared" si="8"/>
        <v>0</v>
      </c>
      <c r="W47" s="44">
        <v>0</v>
      </c>
      <c r="X47" s="70">
        <f t="shared" si="9"/>
        <v>0</v>
      </c>
      <c r="Y47" s="59">
        <v>0</v>
      </c>
      <c r="Z47" s="70">
        <f t="shared" si="10"/>
        <v>0</v>
      </c>
      <c r="AA47" s="44">
        <v>0</v>
      </c>
      <c r="AB47" s="70">
        <f t="shared" si="11"/>
        <v>0</v>
      </c>
      <c r="AC47" s="113"/>
      <c r="AD47" s="108">
        <f t="shared" si="20"/>
        <v>0</v>
      </c>
      <c r="AE47" s="46"/>
      <c r="AF47" s="123">
        <f t="shared" si="21"/>
        <v>-2</v>
      </c>
      <c r="AG47" s="60">
        <f t="shared" si="22"/>
        <v>-1.7528483786152498E-3</v>
      </c>
    </row>
    <row r="48" spans="1:33" s="5" customFormat="1" ht="15" hidden="1" customHeight="1" x14ac:dyDescent="0.2">
      <c r="A48" s="43" t="s">
        <v>24</v>
      </c>
      <c r="B48" s="44">
        <v>0</v>
      </c>
      <c r="C48" s="70">
        <f t="shared" si="0"/>
        <v>0</v>
      </c>
      <c r="D48" s="44">
        <v>0</v>
      </c>
      <c r="E48" s="70">
        <f t="shared" si="28"/>
        <v>0</v>
      </c>
      <c r="F48" s="46"/>
      <c r="G48" s="44">
        <v>1</v>
      </c>
      <c r="H48" s="45">
        <f t="shared" si="29"/>
        <v>8.3056478405315617E-4</v>
      </c>
      <c r="I48" s="44">
        <v>2</v>
      </c>
      <c r="J48" s="45">
        <f t="shared" si="30"/>
        <v>1.6077170418006431E-3</v>
      </c>
      <c r="K48" s="44">
        <v>2</v>
      </c>
      <c r="L48" s="45">
        <f t="shared" si="31"/>
        <v>1.5772870662460567E-3</v>
      </c>
      <c r="M48" s="44">
        <v>3</v>
      </c>
      <c r="N48" s="45">
        <f t="shared" si="32"/>
        <v>2.3237800154918666E-3</v>
      </c>
      <c r="O48" s="44">
        <v>1</v>
      </c>
      <c r="P48" s="70">
        <f t="shared" si="5"/>
        <v>7.6804915514592934E-4</v>
      </c>
      <c r="Q48" s="44">
        <v>1</v>
      </c>
      <c r="R48" s="70">
        <f t="shared" si="6"/>
        <v>7.4349442379182155E-4</v>
      </c>
      <c r="S48" s="44">
        <v>1</v>
      </c>
      <c r="T48" s="70">
        <f t="shared" si="7"/>
        <v>7.1633237822349568E-4</v>
      </c>
      <c r="U48" s="44">
        <v>1</v>
      </c>
      <c r="V48" s="70">
        <f t="shared" si="8"/>
        <v>7.0077084793272596E-4</v>
      </c>
      <c r="W48" s="44">
        <v>0</v>
      </c>
      <c r="X48" s="70">
        <f t="shared" si="9"/>
        <v>0</v>
      </c>
      <c r="Y48" s="59">
        <v>0</v>
      </c>
      <c r="Z48" s="70">
        <f t="shared" si="10"/>
        <v>0</v>
      </c>
      <c r="AA48" s="44">
        <v>0</v>
      </c>
      <c r="AB48" s="70">
        <f t="shared" si="11"/>
        <v>0</v>
      </c>
      <c r="AC48" s="113"/>
      <c r="AD48" s="108">
        <f t="shared" si="20"/>
        <v>0</v>
      </c>
      <c r="AE48" s="46"/>
      <c r="AF48" s="123">
        <f t="shared" si="21"/>
        <v>0</v>
      </c>
      <c r="AG48" s="60">
        <f t="shared" si="22"/>
        <v>0</v>
      </c>
    </row>
    <row r="49" spans="1:48" s="5" customFormat="1" ht="15" hidden="1" customHeight="1" x14ac:dyDescent="0.2">
      <c r="A49" s="43" t="s">
        <v>55</v>
      </c>
      <c r="B49" s="44">
        <v>0</v>
      </c>
      <c r="C49" s="70">
        <f t="shared" si="0"/>
        <v>0</v>
      </c>
      <c r="D49" s="44">
        <v>0</v>
      </c>
      <c r="E49" s="70">
        <f t="shared" si="28"/>
        <v>0</v>
      </c>
      <c r="F49" s="46"/>
      <c r="G49" s="44">
        <v>0</v>
      </c>
      <c r="H49" s="45">
        <f t="shared" si="29"/>
        <v>0</v>
      </c>
      <c r="I49" s="44">
        <v>0</v>
      </c>
      <c r="J49" s="45">
        <f t="shared" si="30"/>
        <v>0</v>
      </c>
      <c r="K49" s="44">
        <v>0</v>
      </c>
      <c r="L49" s="45">
        <f t="shared" si="31"/>
        <v>0</v>
      </c>
      <c r="M49" s="44">
        <v>1</v>
      </c>
      <c r="N49" s="45">
        <f t="shared" si="32"/>
        <v>7.7459333849728897E-4</v>
      </c>
      <c r="O49" s="44">
        <v>1</v>
      </c>
      <c r="P49" s="70">
        <f t="shared" si="5"/>
        <v>7.6804915514592934E-4</v>
      </c>
      <c r="Q49" s="44">
        <v>1</v>
      </c>
      <c r="R49" s="70">
        <f t="shared" si="6"/>
        <v>7.4349442379182155E-4</v>
      </c>
      <c r="S49" s="44">
        <v>1</v>
      </c>
      <c r="T49" s="70">
        <f t="shared" si="7"/>
        <v>7.1633237822349568E-4</v>
      </c>
      <c r="U49" s="44">
        <v>0</v>
      </c>
      <c r="V49" s="70">
        <f t="shared" si="8"/>
        <v>0</v>
      </c>
      <c r="W49" s="44">
        <v>0</v>
      </c>
      <c r="X49" s="70">
        <f t="shared" si="9"/>
        <v>0</v>
      </c>
      <c r="Y49" s="59">
        <v>0</v>
      </c>
      <c r="Z49" s="70">
        <f t="shared" si="10"/>
        <v>0</v>
      </c>
      <c r="AA49" s="44">
        <v>0</v>
      </c>
      <c r="AB49" s="70">
        <f t="shared" si="11"/>
        <v>0</v>
      </c>
      <c r="AC49" s="113"/>
      <c r="AD49" s="108">
        <f t="shared" si="20"/>
        <v>0</v>
      </c>
      <c r="AE49" s="46"/>
      <c r="AF49" s="123">
        <f t="shared" si="21"/>
        <v>0</v>
      </c>
      <c r="AG49" s="60">
        <f t="shared" si="22"/>
        <v>0</v>
      </c>
    </row>
    <row r="50" spans="1:48" s="5" customFormat="1" ht="15" hidden="1" customHeight="1" x14ac:dyDescent="0.2">
      <c r="A50" s="43" t="s">
        <v>26</v>
      </c>
      <c r="B50" s="44">
        <v>0</v>
      </c>
      <c r="C50" s="70">
        <f t="shared" si="0"/>
        <v>0</v>
      </c>
      <c r="D50" s="44">
        <v>0</v>
      </c>
      <c r="E50" s="70">
        <f t="shared" si="28"/>
        <v>0</v>
      </c>
      <c r="F50" s="46"/>
      <c r="G50" s="44">
        <v>1</v>
      </c>
      <c r="H50" s="45">
        <f t="shared" si="29"/>
        <v>8.3056478405315617E-4</v>
      </c>
      <c r="I50" s="44">
        <v>1</v>
      </c>
      <c r="J50" s="45">
        <f t="shared" si="30"/>
        <v>8.0385852090032153E-4</v>
      </c>
      <c r="K50" s="44">
        <v>0</v>
      </c>
      <c r="L50" s="45">
        <f t="shared" si="31"/>
        <v>0</v>
      </c>
      <c r="M50" s="44">
        <v>1</v>
      </c>
      <c r="N50" s="45">
        <f t="shared" si="32"/>
        <v>7.7459333849728897E-4</v>
      </c>
      <c r="O50" s="44">
        <v>1</v>
      </c>
      <c r="P50" s="70">
        <f t="shared" si="5"/>
        <v>7.6804915514592934E-4</v>
      </c>
      <c r="Q50" s="44">
        <v>1</v>
      </c>
      <c r="R50" s="70">
        <f t="shared" si="6"/>
        <v>7.4349442379182155E-4</v>
      </c>
      <c r="S50" s="44">
        <v>1</v>
      </c>
      <c r="T50" s="70">
        <f t="shared" si="7"/>
        <v>7.1633237822349568E-4</v>
      </c>
      <c r="U50" s="44">
        <v>1</v>
      </c>
      <c r="V50" s="70">
        <f t="shared" si="8"/>
        <v>7.0077084793272596E-4</v>
      </c>
      <c r="W50" s="44">
        <v>1</v>
      </c>
      <c r="X50" s="70">
        <f t="shared" si="9"/>
        <v>6.9013112491373362E-4</v>
      </c>
      <c r="Y50" s="59">
        <v>0</v>
      </c>
      <c r="Z50" s="70">
        <f t="shared" si="10"/>
        <v>0</v>
      </c>
      <c r="AA50" s="44">
        <v>0</v>
      </c>
      <c r="AB50" s="70">
        <f t="shared" si="11"/>
        <v>0</v>
      </c>
      <c r="AC50" s="113"/>
      <c r="AD50" s="108">
        <f t="shared" si="20"/>
        <v>0</v>
      </c>
      <c r="AE50" s="46"/>
      <c r="AF50" s="123">
        <f t="shared" si="21"/>
        <v>0</v>
      </c>
      <c r="AG50" s="60">
        <f t="shared" si="22"/>
        <v>0</v>
      </c>
    </row>
    <row r="51" spans="1:48" s="5" customFormat="1" ht="15" hidden="1" customHeight="1" x14ac:dyDescent="0.2">
      <c r="A51" s="43" t="s">
        <v>56</v>
      </c>
      <c r="B51" s="44">
        <v>0</v>
      </c>
      <c r="C51" s="70">
        <f t="shared" si="0"/>
        <v>0</v>
      </c>
      <c r="D51" s="44">
        <v>0</v>
      </c>
      <c r="E51" s="70">
        <f t="shared" si="28"/>
        <v>0</v>
      </c>
      <c r="F51" s="46"/>
      <c r="G51" s="44">
        <v>0</v>
      </c>
      <c r="H51" s="45">
        <f t="shared" si="29"/>
        <v>0</v>
      </c>
      <c r="I51" s="44">
        <v>0</v>
      </c>
      <c r="J51" s="45">
        <f t="shared" si="30"/>
        <v>0</v>
      </c>
      <c r="K51" s="44">
        <v>0</v>
      </c>
      <c r="L51" s="45">
        <f t="shared" si="31"/>
        <v>0</v>
      </c>
      <c r="M51" s="44">
        <v>1</v>
      </c>
      <c r="N51" s="45">
        <f t="shared" si="32"/>
        <v>7.7459333849728897E-4</v>
      </c>
      <c r="O51" s="44">
        <v>0</v>
      </c>
      <c r="P51" s="70">
        <f t="shared" si="5"/>
        <v>0</v>
      </c>
      <c r="Q51" s="44">
        <v>0</v>
      </c>
      <c r="R51" s="70">
        <f t="shared" si="6"/>
        <v>0</v>
      </c>
      <c r="S51" s="44">
        <v>0</v>
      </c>
      <c r="T51" s="70">
        <f t="shared" si="7"/>
        <v>0</v>
      </c>
      <c r="U51" s="44">
        <v>0</v>
      </c>
      <c r="V51" s="70">
        <f t="shared" si="8"/>
        <v>0</v>
      </c>
      <c r="W51" s="44">
        <v>0</v>
      </c>
      <c r="X51" s="70">
        <f t="shared" si="9"/>
        <v>0</v>
      </c>
      <c r="Y51" s="59">
        <v>0</v>
      </c>
      <c r="Z51" s="70">
        <f t="shared" si="10"/>
        <v>0</v>
      </c>
      <c r="AA51" s="44">
        <v>0</v>
      </c>
      <c r="AB51" s="70">
        <f t="shared" si="11"/>
        <v>0</v>
      </c>
      <c r="AC51" s="113"/>
      <c r="AD51" s="108">
        <f t="shared" si="20"/>
        <v>0</v>
      </c>
      <c r="AE51" s="46"/>
      <c r="AF51" s="123">
        <f t="shared" si="21"/>
        <v>0</v>
      </c>
      <c r="AG51" s="60">
        <f t="shared" si="22"/>
        <v>0</v>
      </c>
    </row>
    <row r="52" spans="1:48" s="5" customFormat="1" ht="15" hidden="1" customHeight="1" thickBot="1" x14ac:dyDescent="0.25">
      <c r="A52" s="26" t="s">
        <v>48</v>
      </c>
      <c r="B52" s="31">
        <v>0</v>
      </c>
      <c r="C52" s="71">
        <f t="shared" si="0"/>
        <v>0</v>
      </c>
      <c r="D52" s="31">
        <v>0</v>
      </c>
      <c r="E52" s="71">
        <f t="shared" si="28"/>
        <v>0</v>
      </c>
      <c r="F52" s="33"/>
      <c r="G52" s="31">
        <v>0</v>
      </c>
      <c r="H52" s="32">
        <f t="shared" si="29"/>
        <v>0</v>
      </c>
      <c r="I52" s="31">
        <v>0</v>
      </c>
      <c r="J52" s="32">
        <f t="shared" si="30"/>
        <v>0</v>
      </c>
      <c r="K52" s="31">
        <v>1</v>
      </c>
      <c r="L52" s="32">
        <f t="shared" si="31"/>
        <v>7.8864353312302837E-4</v>
      </c>
      <c r="M52" s="31">
        <v>3</v>
      </c>
      <c r="N52" s="32">
        <f t="shared" si="32"/>
        <v>2.3237800154918666E-3</v>
      </c>
      <c r="O52" s="31">
        <v>1</v>
      </c>
      <c r="P52" s="71">
        <f t="shared" si="5"/>
        <v>7.6804915514592934E-4</v>
      </c>
      <c r="Q52" s="31">
        <v>2</v>
      </c>
      <c r="R52" s="71">
        <f t="shared" si="6"/>
        <v>1.4869888475836431E-3</v>
      </c>
      <c r="S52" s="31">
        <v>1</v>
      </c>
      <c r="T52" s="71">
        <f t="shared" si="7"/>
        <v>7.1633237822349568E-4</v>
      </c>
      <c r="U52" s="55">
        <v>0</v>
      </c>
      <c r="V52" s="72">
        <f t="shared" si="8"/>
        <v>0</v>
      </c>
      <c r="W52" s="40">
        <v>0</v>
      </c>
      <c r="X52" s="77">
        <f t="shared" si="9"/>
        <v>0</v>
      </c>
      <c r="Y52" s="78">
        <v>0</v>
      </c>
      <c r="Z52" s="77">
        <f t="shared" si="10"/>
        <v>0</v>
      </c>
      <c r="AA52" s="40">
        <v>0</v>
      </c>
      <c r="AB52" s="77">
        <f t="shared" si="11"/>
        <v>0</v>
      </c>
      <c r="AC52" s="114"/>
      <c r="AD52" s="90">
        <f t="shared" si="20"/>
        <v>0</v>
      </c>
      <c r="AE52" s="33"/>
      <c r="AF52" s="123">
        <f t="shared" si="21"/>
        <v>0</v>
      </c>
      <c r="AG52" s="60">
        <f t="shared" si="22"/>
        <v>0</v>
      </c>
    </row>
    <row r="53" spans="1:48" s="5" customFormat="1" ht="27" thickTop="1" thickBot="1" x14ac:dyDescent="0.25">
      <c r="A53" s="39" t="s">
        <v>11</v>
      </c>
      <c r="B53" s="40">
        <v>13</v>
      </c>
      <c r="C53" s="72">
        <f t="shared" si="0"/>
        <v>1.1393514460999123E-2</v>
      </c>
      <c r="D53" s="40">
        <v>36</v>
      </c>
      <c r="E53" s="72">
        <f t="shared" si="28"/>
        <v>3.2000000000000001E-2</v>
      </c>
      <c r="F53" s="42"/>
      <c r="G53" s="40">
        <v>48</v>
      </c>
      <c r="H53" s="41">
        <f t="shared" si="29"/>
        <v>3.9867109634551492E-2</v>
      </c>
      <c r="I53" s="40">
        <v>61</v>
      </c>
      <c r="J53" s="41">
        <v>4.9035369774919617E-2</v>
      </c>
      <c r="K53" s="40">
        <v>70</v>
      </c>
      <c r="L53" s="41">
        <f t="shared" si="31"/>
        <v>5.5205047318611984E-2</v>
      </c>
      <c r="M53" s="40">
        <v>65</v>
      </c>
      <c r="N53" s="41">
        <f t="shared" si="32"/>
        <v>5.0348567002323777E-2</v>
      </c>
      <c r="O53" s="40">
        <v>59</v>
      </c>
      <c r="P53" s="72">
        <f t="shared" si="5"/>
        <v>4.5314900153609831E-2</v>
      </c>
      <c r="Q53" s="82">
        <v>79</v>
      </c>
      <c r="R53" s="79">
        <f t="shared" si="6"/>
        <v>5.8736059479553904E-2</v>
      </c>
      <c r="S53" s="80">
        <v>69</v>
      </c>
      <c r="T53" s="79">
        <f t="shared" si="7"/>
        <v>4.9426934097421202E-2</v>
      </c>
      <c r="U53" s="80">
        <v>79</v>
      </c>
      <c r="V53" s="79">
        <f t="shared" si="8"/>
        <v>5.5360896986685351E-2</v>
      </c>
      <c r="W53" s="80">
        <v>79</v>
      </c>
      <c r="X53" s="79">
        <f t="shared" si="9"/>
        <v>5.4520358868184952E-2</v>
      </c>
      <c r="Y53" s="80">
        <v>95</v>
      </c>
      <c r="Z53" s="79">
        <f t="shared" si="10"/>
        <v>6.5068493150684928E-2</v>
      </c>
      <c r="AA53" s="80">
        <v>99</v>
      </c>
      <c r="AB53" s="79">
        <f t="shared" si="11"/>
        <v>6.5737051792828682E-2</v>
      </c>
      <c r="AC53" s="121">
        <v>96</v>
      </c>
      <c r="AD53" s="122">
        <f t="shared" si="20"/>
        <v>6.0759493670886074E-2</v>
      </c>
      <c r="AE53" s="42"/>
      <c r="AF53" s="128">
        <f t="shared" si="21"/>
        <v>83</v>
      </c>
      <c r="AG53" s="41">
        <f t="shared" si="22"/>
        <v>4.9365979209886952E-2</v>
      </c>
    </row>
    <row r="54" spans="1:48" ht="14.25" thickTop="1" thickBot="1" x14ac:dyDescent="0.25">
      <c r="A54" s="27" t="s">
        <v>12</v>
      </c>
      <c r="B54" s="8">
        <f>SUM(B7:B53)</f>
        <v>1141</v>
      </c>
      <c r="C54" s="9">
        <f>SUM(C7:C53)</f>
        <v>0.99999999999999989</v>
      </c>
      <c r="D54" s="8">
        <f>SUM(D7:D53)</f>
        <v>1125</v>
      </c>
      <c r="E54" s="9">
        <f>SUM(E7:E53)</f>
        <v>1.0000000000000002</v>
      </c>
      <c r="F54" s="15"/>
      <c r="G54" s="8">
        <f>SUM(G7:G53)</f>
        <v>1204</v>
      </c>
      <c r="H54" s="9">
        <f>SUM(H7:H53)</f>
        <v>1.0000000000000002</v>
      </c>
      <c r="I54" s="8">
        <v>1244</v>
      </c>
      <c r="J54" s="9">
        <v>1</v>
      </c>
      <c r="K54" s="8">
        <f t="shared" ref="K54:Y54" si="33">SUM(K7:K53)</f>
        <v>1268</v>
      </c>
      <c r="L54" s="9">
        <f t="shared" si="33"/>
        <v>0.99999999999999967</v>
      </c>
      <c r="M54" s="8">
        <f t="shared" si="33"/>
        <v>1291</v>
      </c>
      <c r="N54" s="9">
        <f t="shared" si="33"/>
        <v>0.99999999999999978</v>
      </c>
      <c r="O54" s="8">
        <f t="shared" si="33"/>
        <v>1302</v>
      </c>
      <c r="P54" s="9">
        <f t="shared" si="33"/>
        <v>1.0000000000000004</v>
      </c>
      <c r="Q54" s="8">
        <f t="shared" si="33"/>
        <v>1345</v>
      </c>
      <c r="R54" s="9">
        <f t="shared" si="33"/>
        <v>1.0000000000000002</v>
      </c>
      <c r="S54" s="8">
        <f t="shared" si="33"/>
        <v>1396</v>
      </c>
      <c r="T54" s="9">
        <f t="shared" si="33"/>
        <v>1.0000000000000009</v>
      </c>
      <c r="U54" s="8">
        <f t="shared" si="33"/>
        <v>1427</v>
      </c>
      <c r="V54" s="9">
        <f t="shared" si="33"/>
        <v>1.0000000000000004</v>
      </c>
      <c r="W54" s="8">
        <f t="shared" si="33"/>
        <v>1449</v>
      </c>
      <c r="X54" s="9">
        <f t="shared" si="33"/>
        <v>1.0000000000000004</v>
      </c>
      <c r="Y54" s="8">
        <f t="shared" si="33"/>
        <v>1460</v>
      </c>
      <c r="Z54" s="9">
        <f>SUM(Z7:Z53)</f>
        <v>1.0000000000000004</v>
      </c>
      <c r="AA54" s="8">
        <f>SUM(AA7:AA53)</f>
        <v>1506</v>
      </c>
      <c r="AB54" s="9">
        <f>SUM(AB7:AB53)</f>
        <v>0.99999999999999978</v>
      </c>
      <c r="AC54" s="124">
        <f>SUM(AC7:AC53)</f>
        <v>1580</v>
      </c>
      <c r="AD54" s="86">
        <f t="shared" si="20"/>
        <v>1</v>
      </c>
      <c r="AE54" s="15"/>
      <c r="AF54" s="123"/>
      <c r="AG54" s="60"/>
    </row>
    <row r="55" spans="1:48" ht="6.75" customHeight="1" thickBot="1" x14ac:dyDescent="0.25">
      <c r="A55" s="66"/>
      <c r="B55" s="23"/>
      <c r="C55" s="24"/>
      <c r="D55" s="23"/>
      <c r="E55" s="24"/>
      <c r="F55" s="24"/>
      <c r="G55" s="23"/>
      <c r="H55" s="24"/>
      <c r="I55" s="23"/>
      <c r="J55" s="24"/>
      <c r="K55" s="23"/>
      <c r="L55" s="24"/>
      <c r="M55" s="23"/>
      <c r="N55" s="24"/>
      <c r="O55" s="23"/>
      <c r="P55" s="24"/>
      <c r="Q55" s="23"/>
      <c r="R55" s="24"/>
      <c r="S55" s="23"/>
      <c r="T55" s="24"/>
      <c r="U55" s="23"/>
      <c r="V55" s="24"/>
      <c r="W55" s="23"/>
      <c r="X55" s="24"/>
      <c r="Y55" s="23"/>
      <c r="Z55" s="24"/>
      <c r="AA55" s="23"/>
      <c r="AB55" s="24"/>
      <c r="AC55" s="115"/>
      <c r="AD55" s="24"/>
      <c r="AE55" s="24"/>
      <c r="AF55" s="23"/>
      <c r="AG55" s="67"/>
    </row>
    <row r="56" spans="1:48" s="17" customFormat="1" ht="26.25" customHeight="1" thickBot="1" x14ac:dyDescent="0.25">
      <c r="A56" s="28" t="s">
        <v>54</v>
      </c>
      <c r="B56" s="18">
        <v>18</v>
      </c>
      <c r="C56" s="34"/>
      <c r="D56" s="21">
        <v>20</v>
      </c>
      <c r="E56" s="19"/>
      <c r="F56" s="20"/>
      <c r="G56" s="21">
        <v>27</v>
      </c>
      <c r="H56" s="34"/>
      <c r="I56" s="21">
        <v>30</v>
      </c>
      <c r="J56" s="34"/>
      <c r="K56" s="21">
        <v>32</v>
      </c>
      <c r="L56" s="34"/>
      <c r="M56" s="21">
        <v>36</v>
      </c>
      <c r="N56" s="34"/>
      <c r="O56" s="21">
        <v>36</v>
      </c>
      <c r="P56" s="19"/>
      <c r="Q56" s="21">
        <v>34</v>
      </c>
      <c r="R56" s="19"/>
      <c r="S56" s="21">
        <v>31</v>
      </c>
      <c r="T56" s="19"/>
      <c r="U56" s="21">
        <v>28</v>
      </c>
      <c r="V56" s="19"/>
      <c r="W56" s="21">
        <v>31</v>
      </c>
      <c r="X56" s="19"/>
      <c r="Y56" s="21">
        <v>30</v>
      </c>
      <c r="Z56" s="19"/>
      <c r="AA56" s="21">
        <v>36</v>
      </c>
      <c r="AB56" s="19"/>
      <c r="AC56" s="116"/>
      <c r="AD56" s="19"/>
      <c r="AE56" s="20"/>
      <c r="AF56" s="21">
        <f>AA56-B56</f>
        <v>18</v>
      </c>
      <c r="AG56" s="19"/>
    </row>
    <row r="57" spans="1:48" s="17" customFormat="1" ht="27.75" customHeight="1" thickTop="1" thickBot="1" x14ac:dyDescent="0.25">
      <c r="A57" s="84" t="s">
        <v>58</v>
      </c>
      <c r="B57" s="85">
        <v>6</v>
      </c>
      <c r="C57" s="86"/>
      <c r="D57" s="85">
        <v>13</v>
      </c>
      <c r="E57" s="86"/>
      <c r="F57" s="87"/>
      <c r="G57" s="85">
        <v>23</v>
      </c>
      <c r="H57" s="86"/>
      <c r="I57" s="85">
        <v>23</v>
      </c>
      <c r="J57" s="86"/>
      <c r="K57" s="85">
        <v>21</v>
      </c>
      <c r="L57" s="86"/>
      <c r="M57" s="85">
        <v>28</v>
      </c>
      <c r="N57" s="86"/>
      <c r="O57" s="85">
        <v>22</v>
      </c>
      <c r="P57" s="86"/>
      <c r="Q57" s="85">
        <v>27</v>
      </c>
      <c r="R57" s="86"/>
      <c r="S57" s="85">
        <v>21</v>
      </c>
      <c r="T57" s="86"/>
      <c r="U57" s="85">
        <v>26</v>
      </c>
      <c r="V57" s="86"/>
      <c r="W57" s="85">
        <v>31</v>
      </c>
      <c r="X57" s="86"/>
      <c r="Y57" s="85">
        <v>36</v>
      </c>
      <c r="Z57" s="86"/>
      <c r="AA57" s="85">
        <v>34</v>
      </c>
      <c r="AB57" s="86"/>
      <c r="AC57" s="117"/>
      <c r="AD57" s="86"/>
      <c r="AE57" s="87"/>
      <c r="AF57" s="88">
        <f>AA57-B57</f>
        <v>28</v>
      </c>
      <c r="AG57" s="86"/>
    </row>
    <row r="58" spans="1:48" s="54" customFormat="1" ht="14.25" customHeight="1" thickBot="1" x14ac:dyDescent="0.25">
      <c r="A58" s="52"/>
      <c r="B58" s="53"/>
      <c r="C58" s="38"/>
      <c r="D58" s="53"/>
      <c r="E58" s="38"/>
      <c r="F58" s="38"/>
      <c r="G58" s="53"/>
      <c r="H58" s="38"/>
      <c r="I58" s="53"/>
      <c r="J58" s="38"/>
      <c r="K58" s="53"/>
      <c r="L58" s="38"/>
      <c r="M58" s="53"/>
      <c r="N58" s="38"/>
      <c r="O58" s="53"/>
      <c r="P58" s="38"/>
      <c r="Q58" s="53"/>
      <c r="R58" s="38"/>
      <c r="S58" s="53"/>
      <c r="T58" s="38"/>
      <c r="U58" s="53"/>
      <c r="V58" s="38"/>
      <c r="W58" s="53"/>
      <c r="X58" s="38"/>
      <c r="Y58" s="53"/>
      <c r="Z58" s="38"/>
      <c r="AA58" s="53"/>
      <c r="AB58" s="38"/>
      <c r="AC58" s="118"/>
      <c r="AD58" s="38"/>
      <c r="AE58" s="38"/>
      <c r="AF58" s="53"/>
      <c r="AG58" s="38"/>
    </row>
    <row r="59" spans="1:48" s="25" customFormat="1" ht="15" x14ac:dyDescent="0.25">
      <c r="A59" s="47"/>
      <c r="C59" s="73"/>
      <c r="E59" s="73"/>
      <c r="P59" s="73"/>
      <c r="R59" s="73"/>
      <c r="T59" s="73"/>
      <c r="V59" s="73"/>
      <c r="X59" s="73"/>
      <c r="Z59" s="73"/>
      <c r="AB59" s="73"/>
      <c r="AC59" s="119"/>
      <c r="AD59" s="73"/>
      <c r="AV59" s="48"/>
    </row>
    <row r="60" spans="1:48" x14ac:dyDescent="0.2">
      <c r="A60" s="11"/>
      <c r="C60" s="125"/>
    </row>
    <row r="61" spans="1:48" x14ac:dyDescent="0.2">
      <c r="A61" s="11"/>
    </row>
    <row r="62" spans="1:48" x14ac:dyDescent="0.2">
      <c r="A62" s="11"/>
    </row>
    <row r="63" spans="1:48" x14ac:dyDescent="0.2">
      <c r="A63" s="11"/>
    </row>
    <row r="64" spans="1:48" x14ac:dyDescent="0.2">
      <c r="A64" s="11"/>
    </row>
    <row r="65" spans="1:34" x14ac:dyDescent="0.2">
      <c r="A65" s="11"/>
    </row>
    <row r="66" spans="1:34" x14ac:dyDescent="0.2">
      <c r="A66" s="11"/>
    </row>
    <row r="67" spans="1:34" x14ac:dyDescent="0.2">
      <c r="A67" s="11"/>
    </row>
    <row r="68" spans="1:34" x14ac:dyDescent="0.2">
      <c r="A68" s="11"/>
    </row>
    <row r="69" spans="1:34" x14ac:dyDescent="0.2">
      <c r="A69" s="11"/>
    </row>
    <row r="70" spans="1:34" x14ac:dyDescent="0.2">
      <c r="A70" s="11"/>
    </row>
    <row r="71" spans="1:34" x14ac:dyDescent="0.2">
      <c r="A71" s="11"/>
    </row>
    <row r="72" spans="1:34" x14ac:dyDescent="0.2">
      <c r="A72" s="11"/>
    </row>
    <row r="73" spans="1:34" x14ac:dyDescent="0.2">
      <c r="A73" s="11"/>
    </row>
    <row r="74" spans="1:34" x14ac:dyDescent="0.2">
      <c r="A74" s="11"/>
    </row>
    <row r="75" spans="1:34" x14ac:dyDescent="0.2">
      <c r="A75" s="11"/>
    </row>
    <row r="76" spans="1:34" x14ac:dyDescent="0.2">
      <c r="A76" s="11"/>
    </row>
    <row r="77" spans="1:34" x14ac:dyDescent="0.2">
      <c r="A77" s="11"/>
    </row>
    <row r="78" spans="1:34" x14ac:dyDescent="0.2">
      <c r="A78" s="11"/>
    </row>
    <row r="79" spans="1:34" x14ac:dyDescent="0.2">
      <c r="A79" s="11"/>
      <c r="AH79" s="6"/>
    </row>
    <row r="80" spans="1:34" x14ac:dyDescent="0.2">
      <c r="A80" s="11"/>
      <c r="AH80" s="30"/>
    </row>
    <row r="81" spans="1:34" x14ac:dyDescent="0.2">
      <c r="A81" s="11"/>
      <c r="AH81" s="30"/>
    </row>
    <row r="82" spans="1:34" x14ac:dyDescent="0.2">
      <c r="A82" s="11"/>
      <c r="AH82" s="30"/>
    </row>
    <row r="83" spans="1:34" x14ac:dyDescent="0.2">
      <c r="A83" s="11"/>
      <c r="AH83" s="30"/>
    </row>
    <row r="84" spans="1:34" x14ac:dyDescent="0.2">
      <c r="A84" s="11"/>
      <c r="AH84" s="30"/>
    </row>
    <row r="85" spans="1:34" x14ac:dyDescent="0.2">
      <c r="A85" s="11"/>
      <c r="AH85" s="30"/>
    </row>
    <row r="86" spans="1:34" x14ac:dyDescent="0.2">
      <c r="A86" s="11"/>
      <c r="AH86" s="30"/>
    </row>
    <row r="87" spans="1:34" x14ac:dyDescent="0.2">
      <c r="A87" s="11"/>
    </row>
    <row r="88" spans="1:34" x14ac:dyDescent="0.2">
      <c r="A88" s="11"/>
    </row>
    <row r="89" spans="1:34" x14ac:dyDescent="0.2">
      <c r="A89" s="11"/>
    </row>
    <row r="90" spans="1:34" x14ac:dyDescent="0.2">
      <c r="A90" s="11"/>
    </row>
    <row r="91" spans="1:34" x14ac:dyDescent="0.2">
      <c r="A91" s="11"/>
    </row>
    <row r="92" spans="1:34" x14ac:dyDescent="0.2">
      <c r="A92" s="11"/>
    </row>
    <row r="93" spans="1:34" x14ac:dyDescent="0.2">
      <c r="A93" s="11"/>
    </row>
    <row r="94" spans="1:34" x14ac:dyDescent="0.2">
      <c r="A94" s="11"/>
    </row>
    <row r="95" spans="1:34" x14ac:dyDescent="0.2">
      <c r="A95" s="11"/>
    </row>
    <row r="96" spans="1:34" x14ac:dyDescent="0.2">
      <c r="A96" s="11"/>
    </row>
    <row r="97" spans="1:1" x14ac:dyDescent="0.2">
      <c r="A97" s="11"/>
    </row>
    <row r="98" spans="1:1" x14ac:dyDescent="0.2">
      <c r="A98" s="11"/>
    </row>
    <row r="99" spans="1:1" x14ac:dyDescent="0.2">
      <c r="A99" s="11"/>
    </row>
    <row r="100" spans="1:1" x14ac:dyDescent="0.2">
      <c r="A100" s="11"/>
    </row>
    <row r="101" spans="1:1" x14ac:dyDescent="0.2">
      <c r="A101" s="11"/>
    </row>
    <row r="102" spans="1:1" x14ac:dyDescent="0.2">
      <c r="A102" s="11"/>
    </row>
    <row r="103" spans="1:1" x14ac:dyDescent="0.2">
      <c r="A103" s="11"/>
    </row>
    <row r="104" spans="1:1" x14ac:dyDescent="0.2">
      <c r="A104" s="11"/>
    </row>
    <row r="105" spans="1:1" x14ac:dyDescent="0.2">
      <c r="A105" s="11"/>
    </row>
    <row r="106" spans="1:1" x14ac:dyDescent="0.2">
      <c r="A106" s="11"/>
    </row>
    <row r="107" spans="1:1" x14ac:dyDescent="0.2">
      <c r="A107" s="11"/>
    </row>
    <row r="108" spans="1:1" x14ac:dyDescent="0.2">
      <c r="A108" s="11"/>
    </row>
    <row r="109" spans="1:1" x14ac:dyDescent="0.2">
      <c r="A109" s="11"/>
    </row>
    <row r="110" spans="1:1" x14ac:dyDescent="0.2">
      <c r="A110" s="11"/>
    </row>
    <row r="111" spans="1:1" x14ac:dyDescent="0.2">
      <c r="A111" s="11"/>
    </row>
    <row r="112" spans="1:1" x14ac:dyDescent="0.2">
      <c r="A112" s="11"/>
    </row>
    <row r="120" spans="1:35" ht="15.75" x14ac:dyDescent="0.25">
      <c r="A120" s="35"/>
    </row>
    <row r="122" spans="1:35" x14ac:dyDescent="0.2">
      <c r="AH122" s="29"/>
      <c r="AI122" s="29"/>
    </row>
    <row r="123" spans="1:35" x14ac:dyDescent="0.2">
      <c r="AH123" s="30"/>
      <c r="AI123" s="30"/>
    </row>
    <row r="124" spans="1:35" x14ac:dyDescent="0.2">
      <c r="AH124" s="30"/>
      <c r="AI124" s="30"/>
    </row>
    <row r="125" spans="1:35" x14ac:dyDescent="0.2">
      <c r="AH125" s="30"/>
      <c r="AI125" s="30"/>
    </row>
    <row r="126" spans="1:35" x14ac:dyDescent="0.2">
      <c r="AH126" s="30"/>
      <c r="AI126" s="30"/>
    </row>
    <row r="127" spans="1:35" x14ac:dyDescent="0.2">
      <c r="AH127" s="30"/>
      <c r="AI127" s="30"/>
    </row>
    <row r="128" spans="1:35" x14ac:dyDescent="0.2">
      <c r="AH128" s="30"/>
      <c r="AI128" s="30"/>
    </row>
    <row r="129" spans="34:35" x14ac:dyDescent="0.2">
      <c r="AH129" s="30"/>
      <c r="AI129" s="30"/>
    </row>
    <row r="130" spans="34:35" x14ac:dyDescent="0.2">
      <c r="AH130" s="30"/>
      <c r="AI130" s="30"/>
    </row>
    <row r="131" spans="34:35" x14ac:dyDescent="0.2">
      <c r="AH131" s="30"/>
      <c r="AI131" s="30"/>
    </row>
    <row r="132" spans="34:35" x14ac:dyDescent="0.2">
      <c r="AH132" s="10"/>
      <c r="AI132" s="10"/>
    </row>
  </sheetData>
  <mergeCells count="16">
    <mergeCell ref="AF5:AG5"/>
    <mergeCell ref="A3:AG3"/>
    <mergeCell ref="O5:P5"/>
    <mergeCell ref="M5:N5"/>
    <mergeCell ref="D5:E5"/>
    <mergeCell ref="B5:C5"/>
    <mergeCell ref="I5:J5"/>
    <mergeCell ref="G5:H5"/>
    <mergeCell ref="AC5:AD5"/>
    <mergeCell ref="S5:T5"/>
    <mergeCell ref="K5:L5"/>
    <mergeCell ref="W5:X5"/>
    <mergeCell ref="U5:V5"/>
    <mergeCell ref="AA5:AB5"/>
    <mergeCell ref="Y5:Z5"/>
    <mergeCell ref="Q5:R5"/>
  </mergeCells>
  <phoneticPr fontId="0" type="noConversion"/>
  <printOptions horizontalCentered="1"/>
  <pageMargins left="0.75" right="0.5" top="0.75" bottom="0.75" header="0.4" footer="0.4"/>
  <pageSetup scale="65" orientation="landscape" horizontalDpi="300" verticalDpi="360" r:id="rId1"/>
  <headerFooter alignWithMargins="0">
    <oddHeader>&amp;CJUNIATA COLLEGE&amp;R&amp;9 10/10/07</oddHeader>
    <oddFooter>&amp;L&amp;9CGC, Institutional Research&amp;C&amp;P&amp;R&amp;9&amp;Z&amp;F</oddFooter>
  </headerFooter>
  <rowBreaks count="2" manualBreakCount="2">
    <brk id="58" max="16383" man="1"/>
    <brk id="11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"/>
  <sheetViews>
    <sheetView topLeftCell="A13" zoomScale="75" zoomScaleNormal="75" zoomScalePageLayoutView="75" workbookViewId="0">
      <selection activeCell="O35" sqref="O35"/>
    </sheetView>
  </sheetViews>
  <sheetFormatPr defaultColWidth="8.85546875" defaultRowHeight="12.75" x14ac:dyDescent="0.2"/>
  <sheetData>
    <row r="1" spans="1:27" s="2" customFormat="1" ht="15.75" x14ac:dyDescent="0.25">
      <c r="A1" s="317" t="s">
        <v>68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</row>
    <row r="2" spans="1:27" s="2" customFormat="1" ht="9" customHeigh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</row>
  </sheetData>
  <mergeCells count="1">
    <mergeCell ref="A1:L1"/>
  </mergeCells>
  <phoneticPr fontId="11" type="noConversion"/>
  <printOptions horizontalCentered="1"/>
  <pageMargins left="0.75" right="0.5" top="0.85" bottom="0.7" header="0.55000000000000004" footer="0.4"/>
  <pageSetup scale="85" orientation="portrait" horizontalDpi="4294967293" r:id="rId1"/>
  <headerFooter alignWithMargins="0">
    <oddHeader>&amp;CJUNIATA  COLLEGE&amp;R&amp;9 10/10/07</oddHeader>
    <oddFooter>&amp;L&amp;9CGC, Institutional Research&amp;C3&amp;R&amp;9&amp;Z&amp;F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Detail18</vt:lpstr>
      <vt:lpstr>Graphs18</vt:lpstr>
      <vt:lpstr>HistoricalSum15</vt:lpstr>
      <vt:lpstr>Graphs09</vt:lpstr>
      <vt:lpstr>Historical Sum09</vt:lpstr>
      <vt:lpstr>Detail09</vt:lpstr>
      <vt:lpstr>Historical06-Smry</vt:lpstr>
      <vt:lpstr>Historical06-Chart</vt:lpstr>
      <vt:lpstr>Historical06-Graphs</vt:lpstr>
      <vt:lpstr>Detail18!Print_Area</vt:lpstr>
      <vt:lpstr>'Historical Sum09'!Print_Area</vt:lpstr>
      <vt:lpstr>'Historical06-Chart'!Print_Area</vt:lpstr>
      <vt:lpstr>'Historical06-Graphs'!Print_Area</vt:lpstr>
      <vt:lpstr>'Historical06-Smry'!Print_Area</vt:lpstr>
      <vt:lpstr>'Historical06-Chart'!Print_Titles</vt:lpstr>
      <vt:lpstr>'Historical06-Smry'!Print_Titles</vt:lpstr>
    </vt:vector>
  </TitlesOfParts>
  <Company>Juniata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clarkec</dc:creator>
  <cp:lastModifiedBy>Ranalli, Carlee K (ranallc)</cp:lastModifiedBy>
  <cp:lastPrinted>2017-04-19T16:38:17Z</cp:lastPrinted>
  <dcterms:created xsi:type="dcterms:W3CDTF">1997-11-14T21:38:25Z</dcterms:created>
  <dcterms:modified xsi:type="dcterms:W3CDTF">2018-09-14T13:41:21Z</dcterms:modified>
</cp:coreProperties>
</file>