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pivotTables/pivotTable2.xml" ContentType="application/vnd.openxmlformats-officedocument.spreadsheetml.pivotTable+xml"/>
  <Override PartName="/xl/pivotTables/pivotTable3.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FactBook\FactBook 18-19\Students\"/>
    </mc:Choice>
  </mc:AlternateContent>
  <bookViews>
    <workbookView xWindow="2355" yWindow="465" windowWidth="17985" windowHeight="15540"/>
  </bookViews>
  <sheets>
    <sheet name="Detail FA 14-18" sheetId="1" r:id="rId1"/>
    <sheet name="Sheet2" sheetId="4" r:id="rId2"/>
    <sheet name="Sheet1" sheetId="3" r:id="rId3"/>
    <sheet name="data15" sheetId="2" state="hidden" r:id="rId4"/>
  </sheets>
  <externalReferences>
    <externalReference r:id="rId5"/>
  </externalReferences>
  <definedNames>
    <definedName name="_xlnm._FilterDatabase" localSheetId="3" hidden="1">data15!#REF!</definedName>
    <definedName name="_xlnm._FilterDatabase" localSheetId="1" hidden="1">Sheet2!$A$1:$A$879</definedName>
    <definedName name="_Key1" hidden="1">#REF!</definedName>
    <definedName name="_Key2" hidden="1">#REF!</definedName>
    <definedName name="_Order1" hidden="1">255</definedName>
    <definedName name="_Order2" hidden="1">255</definedName>
    <definedName name="_Sort" hidden="1">#REF!</definedName>
    <definedName name="IntendedPOEQuery">#REF!</definedName>
    <definedName name="POEQuery">#REF!</definedName>
    <definedName name="_xlnm.Print_Area" localSheetId="0">'Detail FA 14-18'!$A$1:$BB$59</definedName>
    <definedName name="PRT_ALL_RATIOS">#REF!</definedName>
    <definedName name="PRT_FTEF">#REF!</definedName>
    <definedName name="PRT_FTES">#REF!</definedName>
    <definedName name="PRT_FTES_FTEF">#REF!</definedName>
  </definedNames>
  <calcPr calcId="162913"/>
  <pivotCaches>
    <pivotCache cacheId="0" r:id="rId6"/>
    <pivotCache cacheId="1" r:id="rId7"/>
  </pivotCaches>
  <extLst>
    <ext xmlns:x14="http://schemas.microsoft.com/office/spreadsheetml/2009/9/main" uri="{79F54976-1DA5-4618-B147-4CDE4B953A38}">
      <x14:workbookPr defaultImageDpi="330"/>
    </ext>
    <ext xmlns:mx="http://schemas.microsoft.com/office/mac/excel/2008/main" uri="{7523E5D3-25F3-A5E0-1632-64F254C22452}">
      <mx:ArchID Flags="4"/>
    </ext>
  </extLst>
</workbook>
</file>

<file path=xl/calcChain.xml><?xml version="1.0" encoding="utf-8"?>
<calcChain xmlns="http://schemas.openxmlformats.org/spreadsheetml/2006/main">
  <c r="BD10" i="1" l="1"/>
  <c r="BC51" i="1"/>
  <c r="BC41" i="1"/>
  <c r="BC38" i="1"/>
  <c r="BC34" i="1"/>
  <c r="BC56" i="1" l="1"/>
  <c r="BD15" i="1" l="1"/>
  <c r="BC57" i="1"/>
  <c r="BA34" i="1" l="1"/>
  <c r="BA38" i="1"/>
  <c r="BA41" i="1"/>
  <c r="BA54" i="1"/>
  <c r="BA51" i="1"/>
  <c r="AM65" i="1"/>
  <c r="AN65" i="1"/>
  <c r="AO65" i="1"/>
  <c r="AP65" i="1"/>
  <c r="AQ65" i="1"/>
  <c r="AM68" i="1"/>
  <c r="AN68" i="1"/>
  <c r="AO68" i="1"/>
  <c r="AP68" i="1"/>
  <c r="AQ68" i="1"/>
  <c r="BE40" i="1"/>
  <c r="BE50" i="1"/>
  <c r="BE53" i="1"/>
  <c r="BA56" i="1" l="1"/>
  <c r="BB40" i="1" s="1"/>
  <c r="BD53" i="1"/>
  <c r="BD49" i="1"/>
  <c r="BD43" i="1"/>
  <c r="BD24" i="1"/>
  <c r="BD18" i="1"/>
  <c r="BD11" i="1"/>
  <c r="BD46" i="1"/>
  <c r="BD22" i="1"/>
  <c r="BD14" i="1"/>
  <c r="BD45" i="1"/>
  <c r="BD37" i="1"/>
  <c r="BD31" i="1"/>
  <c r="BD20" i="1"/>
  <c r="BD13" i="1"/>
  <c r="BD57" i="1"/>
  <c r="BD50" i="1"/>
  <c r="BD44" i="1"/>
  <c r="BD40" i="1"/>
  <c r="BD36" i="1"/>
  <c r="BD27" i="1"/>
  <c r="BD19" i="1"/>
  <c r="BD12" i="1"/>
  <c r="BD34" i="1"/>
  <c r="BD41" i="1"/>
  <c r="BD51" i="1"/>
  <c r="BD38" i="1"/>
  <c r="BD54" i="1"/>
  <c r="AW34" i="1"/>
  <c r="AW38" i="1"/>
  <c r="AW51" i="1"/>
  <c r="AY34" i="1"/>
  <c r="BE33" i="1" s="1"/>
  <c r="AY38" i="1"/>
  <c r="BE37" i="1" s="1"/>
  <c r="AX68" i="1"/>
  <c r="AW68" i="1"/>
  <c r="AJ59" i="1"/>
  <c r="AF59" i="1"/>
  <c r="Z59" i="1"/>
  <c r="H59" i="1"/>
  <c r="AF54" i="1"/>
  <c r="Z54" i="1"/>
  <c r="X54" i="1"/>
  <c r="V54" i="1"/>
  <c r="T54" i="1"/>
  <c r="R54" i="1"/>
  <c r="AQ67" i="1" s="1"/>
  <c r="P54" i="1"/>
  <c r="AP67" i="1" s="1"/>
  <c r="N54" i="1"/>
  <c r="AO67" i="1" s="1"/>
  <c r="L54" i="1"/>
  <c r="AN67" i="1" s="1"/>
  <c r="J54" i="1"/>
  <c r="AM67" i="1" s="1"/>
  <c r="H54" i="1"/>
  <c r="F54" i="1"/>
  <c r="D54" i="1"/>
  <c r="B54" i="1"/>
  <c r="AN51" i="1"/>
  <c r="AL51" i="1"/>
  <c r="AJ51" i="1"/>
  <c r="AF51" i="1"/>
  <c r="Z51" i="1"/>
  <c r="X51" i="1"/>
  <c r="V51" i="1"/>
  <c r="T51" i="1"/>
  <c r="R51" i="1"/>
  <c r="AQ66" i="1" s="1"/>
  <c r="P51" i="1"/>
  <c r="AP66" i="1" s="1"/>
  <c r="N51" i="1"/>
  <c r="AO66" i="1" s="1"/>
  <c r="L51" i="1"/>
  <c r="AN66" i="1" s="1"/>
  <c r="J51" i="1"/>
  <c r="AM66" i="1" s="1"/>
  <c r="H51" i="1"/>
  <c r="F51" i="1"/>
  <c r="D51" i="1"/>
  <c r="B51" i="1"/>
  <c r="AF41" i="1"/>
  <c r="Z41" i="1"/>
  <c r="X41" i="1"/>
  <c r="V41" i="1"/>
  <c r="T41" i="1"/>
  <c r="R41" i="1"/>
  <c r="P41" i="1"/>
  <c r="N41" i="1"/>
  <c r="L41" i="1"/>
  <c r="J41" i="1"/>
  <c r="H41" i="1"/>
  <c r="F41" i="1"/>
  <c r="D41" i="1"/>
  <c r="B41" i="1"/>
  <c r="AN38" i="1"/>
  <c r="AL38" i="1"/>
  <c r="AJ38" i="1"/>
  <c r="AF38" i="1"/>
  <c r="Z38" i="1"/>
  <c r="X38" i="1"/>
  <c r="V38" i="1"/>
  <c r="T38" i="1"/>
  <c r="R38" i="1"/>
  <c r="P38" i="1"/>
  <c r="N38" i="1"/>
  <c r="L38" i="1"/>
  <c r="J38" i="1"/>
  <c r="H38" i="1"/>
  <c r="F38" i="1"/>
  <c r="D38" i="1"/>
  <c r="B38" i="1"/>
  <c r="AL34" i="1"/>
  <c r="AJ34" i="1"/>
  <c r="AF34" i="1"/>
  <c r="X34" i="1"/>
  <c r="V34" i="1"/>
  <c r="T34" i="1"/>
  <c r="R34" i="1"/>
  <c r="P34" i="1"/>
  <c r="N34" i="1"/>
  <c r="L34" i="1"/>
  <c r="J34" i="1"/>
  <c r="H34" i="1"/>
  <c r="F34" i="1"/>
  <c r="D34" i="1"/>
  <c r="B34" i="1"/>
  <c r="Z33" i="1"/>
  <c r="Z34" i="1" s="1"/>
  <c r="V33" i="1"/>
  <c r="R33" i="1"/>
  <c r="P33" i="1"/>
  <c r="N33" i="1"/>
  <c r="L33" i="1"/>
  <c r="J33" i="1"/>
  <c r="AN30" i="1"/>
  <c r="AN34" i="1" s="1"/>
  <c r="AU16" i="1"/>
  <c r="BB34" i="1" l="1"/>
  <c r="BA59" i="1"/>
  <c r="AL56" i="1"/>
  <c r="AM43" i="1" s="1"/>
  <c r="BD56" i="1"/>
  <c r="BB38" i="1"/>
  <c r="X56" i="1"/>
  <c r="Y29" i="1" s="1"/>
  <c r="N56" i="1"/>
  <c r="O25" i="1" s="1"/>
  <c r="H56" i="1"/>
  <c r="I46" i="1" s="1"/>
  <c r="BB19" i="1"/>
  <c r="BB51" i="1"/>
  <c r="BB45" i="1"/>
  <c r="BB24" i="1"/>
  <c r="BB18" i="1"/>
  <c r="BB11" i="1"/>
  <c r="BB50" i="1"/>
  <c r="BB44" i="1"/>
  <c r="BB22" i="1"/>
  <c r="BB14" i="1"/>
  <c r="BB10" i="1"/>
  <c r="BB54" i="1"/>
  <c r="BB49" i="1"/>
  <c r="BB43" i="1"/>
  <c r="BB37" i="1"/>
  <c r="BB31" i="1"/>
  <c r="BB20" i="1"/>
  <c r="BB13" i="1"/>
  <c r="BB57" i="1"/>
  <c r="BB53" i="1"/>
  <c r="BB46" i="1"/>
  <c r="BB41" i="1"/>
  <c r="BB36" i="1"/>
  <c r="BB27" i="1"/>
  <c r="BB12" i="1"/>
  <c r="Y45" i="1"/>
  <c r="Y10" i="1"/>
  <c r="Y41" i="1"/>
  <c r="Y11" i="1"/>
  <c r="O40" i="1"/>
  <c r="AO34" i="1"/>
  <c r="AO23" i="1"/>
  <c r="AN56" i="1"/>
  <c r="AO57" i="1" s="1"/>
  <c r="T56" i="1"/>
  <c r="U36" i="1" s="1"/>
  <c r="Z56" i="1"/>
  <c r="AW56" i="1"/>
  <c r="AX20" i="1" s="1"/>
  <c r="U24" i="1"/>
  <c r="U57" i="1"/>
  <c r="O31" i="1"/>
  <c r="AO21" i="1"/>
  <c r="AM19" i="1"/>
  <c r="AM48" i="1"/>
  <c r="AY56" i="1"/>
  <c r="O20" i="1"/>
  <c r="AM17" i="1"/>
  <c r="AO22" i="1"/>
  <c r="AO14" i="1"/>
  <c r="AO41" i="1"/>
  <c r="R56" i="1"/>
  <c r="S12" i="1" s="1"/>
  <c r="O50" i="1"/>
  <c r="AM18" i="1"/>
  <c r="AM25" i="1"/>
  <c r="AO37" i="1"/>
  <c r="Y38" i="1"/>
  <c r="Y30" i="1"/>
  <c r="Y57" i="1"/>
  <c r="Y33" i="1"/>
  <c r="Y17" i="1"/>
  <c r="Y22" i="1"/>
  <c r="AX31" i="1"/>
  <c r="AX37" i="1"/>
  <c r="Y14" i="1"/>
  <c r="Y24" i="1"/>
  <c r="Y31" i="1"/>
  <c r="Y21" i="1"/>
  <c r="Y28" i="1"/>
  <c r="Y32" i="1"/>
  <c r="Y47" i="1"/>
  <c r="Y36" i="1"/>
  <c r="S10" i="1"/>
  <c r="S44" i="1"/>
  <c r="J56" i="1"/>
  <c r="K54" i="1" s="1"/>
  <c r="Y54" i="1"/>
  <c r="Y37" i="1"/>
  <c r="Y51" i="1"/>
  <c r="Y49" i="1"/>
  <c r="Y27" i="1"/>
  <c r="AJ56" i="1"/>
  <c r="AU13" i="1" s="1"/>
  <c r="D56" i="1"/>
  <c r="AM12" i="1"/>
  <c r="AO29" i="1"/>
  <c r="AM22" i="1"/>
  <c r="AO13" i="1"/>
  <c r="AO30" i="1"/>
  <c r="AO44" i="1"/>
  <c r="U22" i="1"/>
  <c r="U46" i="1"/>
  <c r="O54" i="1"/>
  <c r="AO49" i="1"/>
  <c r="AM40" i="1"/>
  <c r="AO45" i="1"/>
  <c r="AM27" i="1"/>
  <c r="AM21" i="1"/>
  <c r="AO28" i="1"/>
  <c r="AO18" i="1"/>
  <c r="AM28" i="1"/>
  <c r="AO19" i="1"/>
  <c r="AM13" i="1"/>
  <c r="AM32" i="1"/>
  <c r="AM45" i="1"/>
  <c r="AM49" i="1"/>
  <c r="AO33" i="1"/>
  <c r="AO10" i="1"/>
  <c r="AM31" i="1"/>
  <c r="AO16" i="1"/>
  <c r="AO27" i="1"/>
  <c r="AM14" i="1"/>
  <c r="AO36" i="1"/>
  <c r="AO53" i="1"/>
  <c r="F56" i="1"/>
  <c r="L56" i="1"/>
  <c r="U43" i="1"/>
  <c r="U21" i="1"/>
  <c r="U26" i="1"/>
  <c r="U13" i="1"/>
  <c r="U48" i="1"/>
  <c r="U40" i="1"/>
  <c r="U23" i="1"/>
  <c r="U49" i="1"/>
  <c r="U32" i="1"/>
  <c r="U28" i="1"/>
  <c r="AF56" i="1"/>
  <c r="B56" i="1"/>
  <c r="P56" i="1"/>
  <c r="V56" i="1"/>
  <c r="W54" i="1" s="1"/>
  <c r="Y53" i="1" l="1"/>
  <c r="U16" i="1"/>
  <c r="U34" i="1"/>
  <c r="U10" i="1"/>
  <c r="AX14" i="1"/>
  <c r="AX27" i="1"/>
  <c r="AX36" i="1"/>
  <c r="AX53" i="1"/>
  <c r="AX43" i="1"/>
  <c r="O18" i="1"/>
  <c r="O10" i="1"/>
  <c r="O38" i="1"/>
  <c r="O56" i="1" s="1"/>
  <c r="U30" i="1"/>
  <c r="U11" i="1"/>
  <c r="U29" i="1"/>
  <c r="AO50" i="1"/>
  <c r="AO20" i="1"/>
  <c r="AO46" i="1"/>
  <c r="AM16" i="1"/>
  <c r="AM41" i="1"/>
  <c r="AM56" i="1" s="1"/>
  <c r="AO47" i="1"/>
  <c r="U19" i="1"/>
  <c r="AO32" i="1"/>
  <c r="AM47" i="1"/>
  <c r="Y23" i="1"/>
  <c r="Y25" i="1"/>
  <c r="Y48" i="1"/>
  <c r="Y16" i="1"/>
  <c r="AX18" i="1"/>
  <c r="Y18" i="1"/>
  <c r="Y34" i="1"/>
  <c r="AM26" i="1"/>
  <c r="AO43" i="1"/>
  <c r="O17" i="1"/>
  <c r="U14" i="1"/>
  <c r="Y50" i="1"/>
  <c r="I38" i="1"/>
  <c r="AD53" i="1" s="1"/>
  <c r="I20" i="1"/>
  <c r="I49" i="1"/>
  <c r="I25" i="1"/>
  <c r="S20" i="1"/>
  <c r="AX44" i="1"/>
  <c r="AX54" i="1"/>
  <c r="AX19" i="1"/>
  <c r="AX24" i="1"/>
  <c r="AX22" i="1"/>
  <c r="AX10" i="1"/>
  <c r="AX57" i="1"/>
  <c r="O16" i="1"/>
  <c r="O34" i="1"/>
  <c r="O27" i="1"/>
  <c r="O12" i="1"/>
  <c r="O32" i="1"/>
  <c r="O36" i="1"/>
  <c r="O14" i="1"/>
  <c r="O23" i="1"/>
  <c r="O33" i="1"/>
  <c r="O41" i="1"/>
  <c r="O22" i="1"/>
  <c r="O21" i="1"/>
  <c r="O28" i="1"/>
  <c r="O51" i="1"/>
  <c r="AX38" i="1"/>
  <c r="S51" i="1"/>
  <c r="S29" i="1"/>
  <c r="AX41" i="1"/>
  <c r="AX46" i="1"/>
  <c r="AX49" i="1"/>
  <c r="AX50" i="1"/>
  <c r="O29" i="1"/>
  <c r="O44" i="1"/>
  <c r="AZ50" i="1"/>
  <c r="AZ51" i="1"/>
  <c r="O37" i="1"/>
  <c r="AA19" i="1"/>
  <c r="AA14" i="1"/>
  <c r="O53" i="1"/>
  <c r="AX34" i="1"/>
  <c r="AZ46" i="1"/>
  <c r="S43" i="1"/>
  <c r="S32" i="1"/>
  <c r="AX45" i="1"/>
  <c r="AX11" i="1"/>
  <c r="AX12" i="1"/>
  <c r="AX13" i="1"/>
  <c r="AX51" i="1"/>
  <c r="AX56" i="1" s="1"/>
  <c r="O30" i="1"/>
  <c r="O49" i="1"/>
  <c r="O46" i="1"/>
  <c r="U37" i="1"/>
  <c r="U25" i="1"/>
  <c r="U31" i="1"/>
  <c r="U17" i="1"/>
  <c r="U33" i="1"/>
  <c r="U53" i="1"/>
  <c r="U12" i="1"/>
  <c r="U44" i="1"/>
  <c r="U20" i="1"/>
  <c r="U51" i="1"/>
  <c r="U54" i="1"/>
  <c r="AW67" i="1" s="1"/>
  <c r="U18" i="1"/>
  <c r="U41" i="1"/>
  <c r="U27" i="1"/>
  <c r="I44" i="1"/>
  <c r="O47" i="1"/>
  <c r="S46" i="1"/>
  <c r="S22" i="1"/>
  <c r="S50" i="1"/>
  <c r="S31" i="1"/>
  <c r="S41" i="1"/>
  <c r="S49" i="1"/>
  <c r="AO38" i="1"/>
  <c r="AO51" i="1"/>
  <c r="AM24" i="1"/>
  <c r="AO48" i="1"/>
  <c r="AM54" i="1"/>
  <c r="AM33" i="1"/>
  <c r="AM30" i="1"/>
  <c r="AO25" i="1"/>
  <c r="AO40" i="1"/>
  <c r="AM11" i="1"/>
  <c r="AM23" i="1"/>
  <c r="AO26" i="1"/>
  <c r="AM36" i="1"/>
  <c r="AM37" i="1"/>
  <c r="AM51" i="1"/>
  <c r="AO12" i="1"/>
  <c r="AO56" i="1"/>
  <c r="AO54" i="1"/>
  <c r="AO17" i="1"/>
  <c r="AM10" i="1"/>
  <c r="Y43" i="1"/>
  <c r="Y13" i="1"/>
  <c r="Y46" i="1"/>
  <c r="Y20" i="1"/>
  <c r="Y44" i="1"/>
  <c r="Y26" i="1"/>
  <c r="Y19" i="1"/>
  <c r="Y40" i="1"/>
  <c r="AM50" i="1"/>
  <c r="AO11" i="1"/>
  <c r="AM34" i="1"/>
  <c r="AO24" i="1"/>
  <c r="AM46" i="1"/>
  <c r="AM57" i="1"/>
  <c r="Y12" i="1"/>
  <c r="AM53" i="1"/>
  <c r="AO31" i="1"/>
  <c r="AM38" i="1"/>
  <c r="AM44" i="1"/>
  <c r="AM29" i="1"/>
  <c r="AM20" i="1"/>
  <c r="AZ37" i="1"/>
  <c r="AZ27" i="1"/>
  <c r="AZ44" i="1"/>
  <c r="I40" i="1"/>
  <c r="I17" i="1"/>
  <c r="AA11" i="1"/>
  <c r="I37" i="1"/>
  <c r="I45" i="1"/>
  <c r="I48" i="1"/>
  <c r="AZ49" i="1"/>
  <c r="AZ22" i="1"/>
  <c r="AA38" i="1"/>
  <c r="I29" i="1"/>
  <c r="I22" i="1"/>
  <c r="AA31" i="1"/>
  <c r="I50" i="1"/>
  <c r="I43" i="1"/>
  <c r="AA51" i="1"/>
  <c r="AW60" i="1"/>
  <c r="AX60" i="1" s="1"/>
  <c r="AZ57" i="1"/>
  <c r="AZ41" i="1"/>
  <c r="AA54" i="1"/>
  <c r="I32" i="1"/>
  <c r="I36" i="1"/>
  <c r="AA26" i="1"/>
  <c r="AA30" i="1"/>
  <c r="I14" i="1"/>
  <c r="I11" i="1"/>
  <c r="BB56" i="1"/>
  <c r="AZ14" i="1"/>
  <c r="AZ43" i="1"/>
  <c r="AZ24" i="1"/>
  <c r="AZ54" i="1"/>
  <c r="AZ53" i="1"/>
  <c r="I30" i="1"/>
  <c r="I51" i="1"/>
  <c r="AD55" i="1" s="1"/>
  <c r="I31" i="1"/>
  <c r="I10" i="1"/>
  <c r="I24" i="1"/>
  <c r="I23" i="1"/>
  <c r="I47" i="1"/>
  <c r="I16" i="1"/>
  <c r="I12" i="1"/>
  <c r="I34" i="1"/>
  <c r="AD52" i="1" s="1"/>
  <c r="AZ20" i="1"/>
  <c r="AZ36" i="1"/>
  <c r="AA33" i="1"/>
  <c r="I53" i="1"/>
  <c r="I28" i="1"/>
  <c r="S33" i="1"/>
  <c r="S26" i="1"/>
  <c r="S40" i="1"/>
  <c r="S57" i="1"/>
  <c r="O57" i="1"/>
  <c r="O26" i="1"/>
  <c r="O19" i="1"/>
  <c r="I18" i="1"/>
  <c r="O13" i="1"/>
  <c r="O48" i="1"/>
  <c r="AA50" i="1"/>
  <c r="AA34" i="1"/>
  <c r="O11" i="1"/>
  <c r="O45" i="1"/>
  <c r="I21" i="1"/>
  <c r="I27" i="1"/>
  <c r="I13" i="1"/>
  <c r="I19" i="1"/>
  <c r="I41" i="1"/>
  <c r="AD54" i="1" s="1"/>
  <c r="I54" i="1"/>
  <c r="O24" i="1"/>
  <c r="O43" i="1"/>
  <c r="AA47" i="1"/>
  <c r="AA22" i="1"/>
  <c r="U38" i="1"/>
  <c r="U47" i="1"/>
  <c r="AW65" i="1" s="1"/>
  <c r="U50" i="1"/>
  <c r="U45" i="1"/>
  <c r="AA57" i="1"/>
  <c r="AA49" i="1"/>
  <c r="AA32" i="1"/>
  <c r="AA12" i="1"/>
  <c r="AA45" i="1"/>
  <c r="AA13" i="1"/>
  <c r="AA29" i="1"/>
  <c r="AA21" i="1"/>
  <c r="AA37" i="1"/>
  <c r="AA48" i="1"/>
  <c r="AA27" i="1"/>
  <c r="AA46" i="1"/>
  <c r="AA24" i="1"/>
  <c r="AA10" i="1"/>
  <c r="AA28" i="1"/>
  <c r="AA43" i="1"/>
  <c r="AA23" i="1"/>
  <c r="AA36" i="1"/>
  <c r="AA53" i="1"/>
  <c r="AA16" i="1"/>
  <c r="AA44" i="1"/>
  <c r="AA20" i="1"/>
  <c r="AA18" i="1"/>
  <c r="AA25" i="1"/>
  <c r="AA41" i="1"/>
  <c r="AA17" i="1"/>
  <c r="AA40" i="1"/>
  <c r="S19" i="1"/>
  <c r="S37" i="1"/>
  <c r="S14" i="1"/>
  <c r="S13" i="1"/>
  <c r="S38" i="1"/>
  <c r="S34" i="1"/>
  <c r="S16" i="1"/>
  <c r="S27" i="1"/>
  <c r="S25" i="1"/>
  <c r="S53" i="1"/>
  <c r="S36" i="1"/>
  <c r="S45" i="1"/>
  <c r="S21" i="1"/>
  <c r="S24" i="1"/>
  <c r="AZ45" i="1"/>
  <c r="AZ11" i="1"/>
  <c r="AZ12" i="1"/>
  <c r="AZ31" i="1"/>
  <c r="AZ38" i="1"/>
  <c r="AZ10" i="1"/>
  <c r="AZ34" i="1"/>
  <c r="AZ13" i="1"/>
  <c r="AZ18" i="1"/>
  <c r="AZ19" i="1"/>
  <c r="AK38" i="1"/>
  <c r="Y56" i="1"/>
  <c r="S54" i="1"/>
  <c r="S17" i="1"/>
  <c r="S28" i="1"/>
  <c r="S30" i="1"/>
  <c r="S23" i="1"/>
  <c r="S18" i="1"/>
  <c r="S47" i="1"/>
  <c r="S11" i="1"/>
  <c r="S48" i="1"/>
  <c r="AX67" i="1"/>
  <c r="Q36" i="1"/>
  <c r="Q46" i="1"/>
  <c r="Q21" i="1"/>
  <c r="Q19" i="1"/>
  <c r="Q28" i="1"/>
  <c r="Q53" i="1"/>
  <c r="Q20" i="1"/>
  <c r="Q13" i="1"/>
  <c r="Q17" i="1"/>
  <c r="Q50" i="1"/>
  <c r="Q48" i="1"/>
  <c r="Q30" i="1"/>
  <c r="Q31" i="1"/>
  <c r="Q51" i="1"/>
  <c r="Q22" i="1"/>
  <c r="Q47" i="1"/>
  <c r="Q14" i="1"/>
  <c r="Q57" i="1"/>
  <c r="Q12" i="1"/>
  <c r="Q43" i="1"/>
  <c r="Q45" i="1"/>
  <c r="Q27" i="1"/>
  <c r="Q29" i="1"/>
  <c r="Q41" i="1"/>
  <c r="Q16" i="1"/>
  <c r="Q44" i="1"/>
  <c r="Q10" i="1"/>
  <c r="Q32" i="1"/>
  <c r="Q38" i="1"/>
  <c r="Q25" i="1"/>
  <c r="Q26" i="1"/>
  <c r="Q49" i="1"/>
  <c r="Q23" i="1"/>
  <c r="Q18" i="1"/>
  <c r="Q34" i="1"/>
  <c r="Q40" i="1"/>
  <c r="Q37" i="1"/>
  <c r="Q24" i="1"/>
  <c r="Q33" i="1"/>
  <c r="Q11" i="1"/>
  <c r="G34" i="1"/>
  <c r="AC52" i="1" s="1"/>
  <c r="G54" i="1"/>
  <c r="G49" i="1"/>
  <c r="G28" i="1"/>
  <c r="G13" i="1"/>
  <c r="G50" i="1"/>
  <c r="G20" i="1"/>
  <c r="G10" i="1"/>
  <c r="G45" i="1"/>
  <c r="G29" i="1"/>
  <c r="G44" i="1"/>
  <c r="G46" i="1"/>
  <c r="G22" i="1"/>
  <c r="G11" i="1"/>
  <c r="G40" i="1"/>
  <c r="G17" i="1"/>
  <c r="G19" i="1"/>
  <c r="G41" i="1"/>
  <c r="AC54" i="1" s="1"/>
  <c r="G23" i="1"/>
  <c r="G37" i="1"/>
  <c r="G43" i="1"/>
  <c r="G18" i="1"/>
  <c r="G51" i="1"/>
  <c r="G32" i="1"/>
  <c r="G14" i="1"/>
  <c r="G25" i="1"/>
  <c r="G27" i="1"/>
  <c r="G36" i="1"/>
  <c r="G12" i="1"/>
  <c r="G24" i="1"/>
  <c r="G16" i="1"/>
  <c r="G48" i="1"/>
  <c r="G53" i="1"/>
  <c r="G31" i="1"/>
  <c r="G38" i="1"/>
  <c r="AC53" i="1" s="1"/>
  <c r="G21" i="1"/>
  <c r="M43" i="1"/>
  <c r="M31" i="1"/>
  <c r="M47" i="1"/>
  <c r="M27" i="1"/>
  <c r="M32" i="1"/>
  <c r="M49" i="1"/>
  <c r="M16" i="1"/>
  <c r="M10" i="1"/>
  <c r="M48" i="1"/>
  <c r="M36" i="1"/>
  <c r="M19" i="1"/>
  <c r="M25" i="1"/>
  <c r="M17" i="1"/>
  <c r="M22" i="1"/>
  <c r="M51" i="1"/>
  <c r="M23" i="1"/>
  <c r="M28" i="1"/>
  <c r="M38" i="1"/>
  <c r="M45" i="1"/>
  <c r="M53" i="1"/>
  <c r="M44" i="1"/>
  <c r="M21" i="1"/>
  <c r="M12" i="1"/>
  <c r="M11" i="1"/>
  <c r="M18" i="1"/>
  <c r="M30" i="1"/>
  <c r="M34" i="1"/>
  <c r="M50" i="1"/>
  <c r="M29" i="1"/>
  <c r="M37" i="1"/>
  <c r="M41" i="1"/>
  <c r="M46" i="1"/>
  <c r="M20" i="1"/>
  <c r="M13" i="1"/>
  <c r="M40" i="1"/>
  <c r="M24" i="1"/>
  <c r="M14" i="1"/>
  <c r="M54" i="1"/>
  <c r="C46" i="1"/>
  <c r="C45" i="1"/>
  <c r="C17" i="1"/>
  <c r="C51" i="1"/>
  <c r="C16" i="1"/>
  <c r="C27" i="1"/>
  <c r="C31" i="1"/>
  <c r="C44" i="1"/>
  <c r="C32" i="1"/>
  <c r="C14" i="1"/>
  <c r="C28" i="1"/>
  <c r="C13" i="1"/>
  <c r="C21" i="1"/>
  <c r="C36" i="1"/>
  <c r="C29" i="1"/>
  <c r="C37" i="1"/>
  <c r="C12" i="1"/>
  <c r="C11" i="1"/>
  <c r="C25" i="1"/>
  <c r="C48" i="1"/>
  <c r="C10" i="1"/>
  <c r="C40" i="1"/>
  <c r="C43" i="1"/>
  <c r="C53" i="1"/>
  <c r="C24" i="1"/>
  <c r="C22" i="1"/>
  <c r="C19" i="1"/>
  <c r="C23" i="1"/>
  <c r="C38" i="1"/>
  <c r="C50" i="1"/>
  <c r="C49" i="1"/>
  <c r="C34" i="1"/>
  <c r="C20" i="1"/>
  <c r="C54" i="1"/>
  <c r="C18" i="1"/>
  <c r="C41" i="1"/>
  <c r="AK37" i="1"/>
  <c r="AK46" i="1"/>
  <c r="AK40" i="1"/>
  <c r="AK16" i="1"/>
  <c r="AK43" i="1"/>
  <c r="AK26" i="1"/>
  <c r="AK14" i="1"/>
  <c r="AK29" i="1"/>
  <c r="AK57" i="1"/>
  <c r="AK41" i="1"/>
  <c r="AK28" i="1"/>
  <c r="AK13" i="1"/>
  <c r="AK36" i="1"/>
  <c r="AK24" i="1"/>
  <c r="AK12" i="1"/>
  <c r="AK23" i="1"/>
  <c r="AK47" i="1"/>
  <c r="AK53" i="1"/>
  <c r="AK54" i="1"/>
  <c r="AK22" i="1"/>
  <c r="AK11" i="1"/>
  <c r="AK33" i="1"/>
  <c r="AK20" i="1"/>
  <c r="AK10" i="1"/>
  <c r="AU14" i="1"/>
  <c r="AK48" i="1"/>
  <c r="AU10" i="1"/>
  <c r="AK34" i="1"/>
  <c r="AK49" i="1"/>
  <c r="AK32" i="1"/>
  <c r="AK27" i="1"/>
  <c r="AU12" i="1"/>
  <c r="AK51" i="1"/>
  <c r="AU11" i="1"/>
  <c r="AK50" i="1"/>
  <c r="AK17" i="1"/>
  <c r="AK21" i="1"/>
  <c r="AK45" i="1"/>
  <c r="AK44" i="1"/>
  <c r="AU17" i="1"/>
  <c r="AK18" i="1"/>
  <c r="AK31" i="1"/>
  <c r="AK19" i="1"/>
  <c r="AK25" i="1"/>
  <c r="AK30" i="1"/>
  <c r="Q54" i="1"/>
  <c r="AW66" i="1"/>
  <c r="E50" i="1"/>
  <c r="E44" i="1"/>
  <c r="E23" i="1"/>
  <c r="E25" i="1"/>
  <c r="E20" i="1"/>
  <c r="E46" i="1"/>
  <c r="E12" i="1"/>
  <c r="E11" i="1"/>
  <c r="E43" i="1"/>
  <c r="E37" i="1"/>
  <c r="E19" i="1"/>
  <c r="E21" i="1"/>
  <c r="E14" i="1"/>
  <c r="E18" i="1"/>
  <c r="E32" i="1"/>
  <c r="E28" i="1"/>
  <c r="E48" i="1"/>
  <c r="E40" i="1"/>
  <c r="E31" i="1"/>
  <c r="E53" i="1"/>
  <c r="E41" i="1"/>
  <c r="AB54" i="1" s="1"/>
  <c r="E10" i="1"/>
  <c r="E13" i="1"/>
  <c r="E24" i="1"/>
  <c r="E22" i="1"/>
  <c r="E27" i="1"/>
  <c r="E17" i="1"/>
  <c r="E29" i="1"/>
  <c r="E38" i="1"/>
  <c r="AB53" i="1" s="1"/>
  <c r="E45" i="1"/>
  <c r="E16" i="1"/>
  <c r="E49" i="1"/>
  <c r="E34" i="1"/>
  <c r="AB52" i="1" s="1"/>
  <c r="E36" i="1"/>
  <c r="E51" i="1"/>
  <c r="W37" i="1"/>
  <c r="W46" i="1"/>
  <c r="W22" i="1"/>
  <c r="W11" i="1"/>
  <c r="W40" i="1"/>
  <c r="W20" i="1"/>
  <c r="W10" i="1"/>
  <c r="W25" i="1"/>
  <c r="W23" i="1"/>
  <c r="W21" i="1"/>
  <c r="W38" i="1"/>
  <c r="W34" i="1"/>
  <c r="W47" i="1"/>
  <c r="AX65" i="1" s="1"/>
  <c r="W57" i="1"/>
  <c r="W43" i="1"/>
  <c r="W18" i="1"/>
  <c r="W32" i="1"/>
  <c r="W17" i="1"/>
  <c r="W48" i="1"/>
  <c r="W41" i="1"/>
  <c r="W53" i="1"/>
  <c r="W36" i="1"/>
  <c r="W16" i="1"/>
  <c r="W26" i="1"/>
  <c r="W14" i="1"/>
  <c r="W45" i="1"/>
  <c r="W31" i="1"/>
  <c r="W30" i="1"/>
  <c r="W13" i="1"/>
  <c r="W19" i="1"/>
  <c r="W12" i="1"/>
  <c r="W44" i="1"/>
  <c r="W50" i="1"/>
  <c r="W29" i="1"/>
  <c r="W49" i="1"/>
  <c r="W24" i="1"/>
  <c r="W27" i="1"/>
  <c r="W28" i="1"/>
  <c r="AG34" i="1"/>
  <c r="AG43" i="1"/>
  <c r="AG31" i="1"/>
  <c r="AG53" i="1"/>
  <c r="AG30" i="1"/>
  <c r="AG41" i="1"/>
  <c r="AG12" i="1"/>
  <c r="AG16" i="1"/>
  <c r="AG14" i="1"/>
  <c r="AG46" i="1"/>
  <c r="AG48" i="1"/>
  <c r="AG40" i="1"/>
  <c r="AG29" i="1"/>
  <c r="AG47" i="1"/>
  <c r="AG27" i="1"/>
  <c r="AG32" i="1"/>
  <c r="AG33" i="1"/>
  <c r="AG11" i="1"/>
  <c r="AG10" i="1"/>
  <c r="AG18" i="1"/>
  <c r="AG45" i="1"/>
  <c r="AG36" i="1"/>
  <c r="AG23" i="1"/>
  <c r="AG44" i="1"/>
  <c r="AG25" i="1"/>
  <c r="AG24" i="1"/>
  <c r="AG28" i="1"/>
  <c r="AG26" i="1"/>
  <c r="AG51" i="1"/>
  <c r="AG13" i="1"/>
  <c r="AG50" i="1"/>
  <c r="AG21" i="1"/>
  <c r="AG49" i="1"/>
  <c r="AG37" i="1"/>
  <c r="AG54" i="1"/>
  <c r="AG57" i="1"/>
  <c r="AG17" i="1"/>
  <c r="AG20" i="1"/>
  <c r="AG19" i="1"/>
  <c r="AG22" i="1"/>
  <c r="AG38" i="1"/>
  <c r="E54" i="1"/>
  <c r="W51" i="1"/>
  <c r="AX66" i="1" s="1"/>
  <c r="K53" i="1"/>
  <c r="K44" i="1"/>
  <c r="K20" i="1"/>
  <c r="K10" i="1"/>
  <c r="K48" i="1"/>
  <c r="K18" i="1"/>
  <c r="K25" i="1"/>
  <c r="K23" i="1"/>
  <c r="K30" i="1"/>
  <c r="K19" i="1"/>
  <c r="K49" i="1"/>
  <c r="K37" i="1"/>
  <c r="K17" i="1"/>
  <c r="K51" i="1"/>
  <c r="AE55" i="1" s="1"/>
  <c r="K45" i="1"/>
  <c r="K16" i="1"/>
  <c r="K36" i="1"/>
  <c r="K43" i="1"/>
  <c r="K27" i="1"/>
  <c r="K32" i="1"/>
  <c r="K13" i="1"/>
  <c r="K41" i="1"/>
  <c r="AE54" i="1" s="1"/>
  <c r="K24" i="1"/>
  <c r="K50" i="1"/>
  <c r="K11" i="1"/>
  <c r="K46" i="1"/>
  <c r="K14" i="1"/>
  <c r="K28" i="1"/>
  <c r="K31" i="1"/>
  <c r="K21" i="1"/>
  <c r="K47" i="1"/>
  <c r="K40" i="1"/>
  <c r="K33" i="1"/>
  <c r="K29" i="1"/>
  <c r="K12" i="1"/>
  <c r="K38" i="1"/>
  <c r="AE53" i="1" s="1"/>
  <c r="K22" i="1"/>
  <c r="K34" i="1"/>
  <c r="AE52" i="1" s="1"/>
  <c r="W33" i="1"/>
  <c r="M33" i="1"/>
  <c r="AA56" i="1" l="1"/>
  <c r="I56" i="1"/>
  <c r="AZ56" i="1"/>
  <c r="U56" i="1"/>
  <c r="S56" i="1"/>
  <c r="E56" i="1"/>
  <c r="Q56" i="1"/>
  <c r="C56" i="1"/>
  <c r="K56" i="1"/>
  <c r="AK56" i="1"/>
  <c r="W56" i="1"/>
  <c r="G56" i="1"/>
  <c r="AG56" i="1"/>
  <c r="AB55" i="1"/>
  <c r="M56" i="1"/>
  <c r="AC55" i="1"/>
</calcChain>
</file>

<file path=xl/sharedStrings.xml><?xml version="1.0" encoding="utf-8"?>
<sst xmlns="http://schemas.openxmlformats.org/spreadsheetml/2006/main" count="2707" uniqueCount="107">
  <si>
    <t xml:space="preserve">Over the past five years, the student population at Juniata has remained predominately Christian.  The percentage of Catholic students has decreased slightly while the perentage of students identifying as agnostic or atheist has had a steady increase over the past five years.  The percentages identifying as Protestant has had a slight decrease over the past five years. While Jewish and another religions has had an increase over time. </t>
  </si>
  <si>
    <t>Fall 1997</t>
  </si>
  <si>
    <t>Fall 1998</t>
  </si>
  <si>
    <t>Fall 1999</t>
  </si>
  <si>
    <t>Fall 2000</t>
  </si>
  <si>
    <t>Fall 2001</t>
  </si>
  <si>
    <t>Fall 2002</t>
  </si>
  <si>
    <t>Fall 2003</t>
  </si>
  <si>
    <t>Fall 2004</t>
  </si>
  <si>
    <t>Fall 2005</t>
  </si>
  <si>
    <t>Fall 2006</t>
  </si>
  <si>
    <t>Fall 2007</t>
  </si>
  <si>
    <t>Fall 2008</t>
  </si>
  <si>
    <t>Fall 2009</t>
  </si>
  <si>
    <t>Fall 2010</t>
  </si>
  <si>
    <t>Fall 2011</t>
  </si>
  <si>
    <t>Fall 2012</t>
  </si>
  <si>
    <t>Fall 2013</t>
  </si>
  <si>
    <t>Fall 2014</t>
  </si>
  <si>
    <t xml:space="preserve">% of Total </t>
  </si>
  <si>
    <t>Religious Preference</t>
  </si>
  <si>
    <t xml:space="preserve"># </t>
  </si>
  <si>
    <t>Known</t>
  </si>
  <si>
    <t># Known</t>
  </si>
  <si>
    <t>Methodist</t>
  </si>
  <si>
    <t>Prot</t>
  </si>
  <si>
    <t>Lutheran</t>
  </si>
  <si>
    <t>Cath</t>
  </si>
  <si>
    <t>Presbyterian</t>
  </si>
  <si>
    <t>Jewish</t>
  </si>
  <si>
    <t>Brethren</t>
  </si>
  <si>
    <t>Other</t>
  </si>
  <si>
    <t>Baptist</t>
  </si>
  <si>
    <t>Ath</t>
  </si>
  <si>
    <t>United Church of Christ</t>
  </si>
  <si>
    <t>Total Known</t>
  </si>
  <si>
    <t>Episcopalian</t>
  </si>
  <si>
    <t>Unkn</t>
  </si>
  <si>
    <t>Church of Christ</t>
  </si>
  <si>
    <t>Unitarian</t>
  </si>
  <si>
    <t>Society of Friends</t>
  </si>
  <si>
    <t>Mennonite</t>
  </si>
  <si>
    <t>Assembly of God</t>
  </si>
  <si>
    <t>Church of God</t>
  </si>
  <si>
    <t>Pentecostals</t>
  </si>
  <si>
    <t>Christian Missionary Alliance</t>
  </si>
  <si>
    <t>Bible Church</t>
  </si>
  <si>
    <t>Seventh Day Adventist</t>
  </si>
  <si>
    <t>Church of the Nazarene</t>
  </si>
  <si>
    <t>Apostolic</t>
  </si>
  <si>
    <t>Church of England</t>
  </si>
  <si>
    <t>Christian, General</t>
  </si>
  <si>
    <t>Protestant, General</t>
  </si>
  <si>
    <t>Protestant/Christian, General</t>
  </si>
  <si>
    <t xml:space="preserve">        TOTAL PROTESTANT</t>
  </si>
  <si>
    <t>Roman Catholic</t>
  </si>
  <si>
    <t>Orthodox</t>
  </si>
  <si>
    <t xml:space="preserve">        TOTAL CATHOLIC</t>
  </si>
  <si>
    <t xml:space="preserve">        TOTAL JEWISH</t>
  </si>
  <si>
    <t>Buddhist</t>
  </si>
  <si>
    <t>Islam/Muslim</t>
  </si>
  <si>
    <t>Hindu</t>
  </si>
  <si>
    <t>Wicca</t>
  </si>
  <si>
    <t>Pagan</t>
  </si>
  <si>
    <t>Bahai</t>
  </si>
  <si>
    <t>Latter Day Saints</t>
  </si>
  <si>
    <t>Other Religion (Unspecified)</t>
  </si>
  <si>
    <t xml:space="preserve">        TOTAL OTHER</t>
  </si>
  <si>
    <t>Agnostic/Atheist</t>
  </si>
  <si>
    <t xml:space="preserve">        AGNOSTIC/ATHEIST</t>
  </si>
  <si>
    <t xml:space="preserve">           TOTAL RESPONDENTS</t>
  </si>
  <si>
    <t>Respondents as % of Student Body:</t>
  </si>
  <si>
    <t xml:space="preserve">       TOTAL UNKNOWN</t>
  </si>
  <si>
    <t>Protestant</t>
  </si>
  <si>
    <t>Catholic</t>
  </si>
  <si>
    <t>Agnostic</t>
  </si>
  <si>
    <t>Stu Denomination Desc</t>
  </si>
  <si>
    <t>Undeclared</t>
  </si>
  <si>
    <t>Jehovah Witness</t>
  </si>
  <si>
    <t>7th Day Adventist</t>
  </si>
  <si>
    <t>Christian</t>
  </si>
  <si>
    <t>Quaker Rel.Society of Friends</t>
  </si>
  <si>
    <t>Orthodox (Greek or Russian)</t>
  </si>
  <si>
    <t>Atheist/Agnostic</t>
  </si>
  <si>
    <t>Anglican</t>
  </si>
  <si>
    <t>Sikhism</t>
  </si>
  <si>
    <t>Islam</t>
  </si>
  <si>
    <t>Latter-Day Saints</t>
  </si>
  <si>
    <t>Unitarians</t>
  </si>
  <si>
    <t>Other Religion</t>
  </si>
  <si>
    <t>Christian Science</t>
  </si>
  <si>
    <t>United Church Christ</t>
  </si>
  <si>
    <t>Scientology</t>
  </si>
  <si>
    <t>Fall 2015</t>
  </si>
  <si>
    <t>Row Labels</t>
  </si>
  <si>
    <t>Grand Total</t>
  </si>
  <si>
    <t>Count of Stu Denomination Desc</t>
  </si>
  <si>
    <t>]</t>
  </si>
  <si>
    <t>Fall 2016</t>
  </si>
  <si>
    <t>Fall 2017</t>
  </si>
  <si>
    <t>Moslem</t>
  </si>
  <si>
    <t>Church of Nazarene</t>
  </si>
  <si>
    <t>Christian Reformed</t>
  </si>
  <si>
    <t>Jainism</t>
  </si>
  <si>
    <t>(blank)</t>
  </si>
  <si>
    <t>Fall 2018</t>
  </si>
  <si>
    <t>RELIGIOUS PREFERENCES Of Student Body, Fall 2014 through Fall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</si>
</sst>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0.0%"/>
  </numFmts>
  <fonts count="14" x14ac:knownFonts="1">
    <font>
      <sz val="10"/>
      <name val="Arial"/>
      <family val="2"/>
    </font>
    <font>
      <sz val="10"/>
      <name val="Arial"/>
      <family val="2"/>
    </font>
    <font>
      <b/>
      <sz val="12"/>
      <name val="Times New Roman"/>
      <family val="1"/>
    </font>
    <font>
      <sz val="10"/>
      <name val="Times New Roman"/>
      <family val="1"/>
    </font>
    <font>
      <b/>
      <sz val="11"/>
      <name val="Times New Roman"/>
      <family val="1"/>
    </font>
    <font>
      <sz val="11"/>
      <name val="Times New Roman"/>
      <family val="1"/>
    </font>
    <font>
      <b/>
      <sz val="10"/>
      <name val="Times New Roman"/>
      <family val="1"/>
    </font>
    <font>
      <sz val="10"/>
      <color indexed="10"/>
      <name val="Times New Roman"/>
      <family val="1"/>
    </font>
    <font>
      <u/>
      <sz val="10"/>
      <name val="Arial"/>
      <family val="2"/>
    </font>
    <font>
      <u/>
      <sz val="10"/>
      <name val="Times New Roman"/>
      <family val="1"/>
    </font>
    <font>
      <b/>
      <sz val="10"/>
      <color indexed="10"/>
      <name val="Times New Roman"/>
      <family val="1"/>
    </font>
    <font>
      <b/>
      <i/>
      <sz val="10"/>
      <name val="Times New Roman"/>
      <family val="1"/>
    </font>
    <font>
      <b/>
      <sz val="10"/>
      <name val="Arial"/>
      <family val="2"/>
    </font>
    <font>
      <b/>
      <sz val="10"/>
      <color theme="1"/>
      <name val="Arial"/>
      <family val="2"/>
    </font>
  </fonts>
  <fills count="10">
    <fill>
      <patternFill patternType="none"/>
    </fill>
    <fill>
      <patternFill patternType="gray125"/>
    </fill>
    <fill>
      <patternFill patternType="solid">
        <fgColor indexed="47"/>
        <bgColor indexed="64"/>
      </patternFill>
    </fill>
    <fill>
      <patternFill patternType="solid">
        <fgColor theme="0"/>
        <bgColor indexed="64"/>
      </patternFill>
    </fill>
    <fill>
      <patternFill patternType="solid">
        <fgColor rgb="FFDDDDDD"/>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rgb="FFFFFF00"/>
        <bgColor indexed="64"/>
      </patternFill>
    </fill>
    <fill>
      <patternFill patternType="solid">
        <fgColor rgb="FFE3E3FD"/>
        <bgColor indexed="64"/>
      </patternFill>
    </fill>
    <fill>
      <patternFill patternType="solid">
        <fgColor theme="4" tint="0.79998168889431442"/>
        <bgColor theme="4" tint="0.79998168889431442"/>
      </patternFill>
    </fill>
  </fills>
  <borders count="30">
    <border>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right style="medium">
        <color auto="1"/>
      </right>
      <top/>
      <bottom/>
      <diagonal/>
    </border>
    <border>
      <left style="medium">
        <color auto="1"/>
      </left>
      <right style="double">
        <color auto="1"/>
      </right>
      <top/>
      <bottom/>
      <diagonal/>
    </border>
    <border>
      <left style="medium">
        <color auto="1"/>
      </left>
      <right/>
      <top/>
      <bottom/>
      <diagonal/>
    </border>
    <border>
      <left/>
      <right/>
      <top/>
      <bottom style="thin">
        <color auto="1"/>
      </bottom>
      <diagonal/>
    </border>
    <border>
      <left style="medium">
        <color auto="1"/>
      </left>
      <right style="double">
        <color auto="1"/>
      </right>
      <top/>
      <bottom style="double">
        <color auto="1"/>
      </bottom>
      <diagonal/>
    </border>
    <border>
      <left/>
      <right/>
      <top/>
      <bottom style="double">
        <color auto="1"/>
      </bottom>
      <diagonal/>
    </border>
    <border>
      <left/>
      <right style="medium">
        <color auto="1"/>
      </right>
      <top/>
      <bottom style="double">
        <color auto="1"/>
      </bottom>
      <diagonal/>
    </border>
    <border>
      <left style="medium">
        <color auto="1"/>
      </left>
      <right/>
      <top/>
      <bottom style="double">
        <color auto="1"/>
      </bottom>
      <diagonal/>
    </border>
    <border>
      <left/>
      <right/>
      <top style="double">
        <color auto="1"/>
      </top>
      <bottom/>
      <diagonal/>
    </border>
    <border>
      <left/>
      <right style="medium">
        <color auto="1"/>
      </right>
      <top style="double">
        <color auto="1"/>
      </top>
      <bottom/>
      <diagonal/>
    </border>
    <border>
      <left style="medium">
        <color auto="1"/>
      </left>
      <right/>
      <top style="double">
        <color auto="1"/>
      </top>
      <bottom/>
      <diagonal/>
    </border>
    <border>
      <left style="medium">
        <color auto="1"/>
      </left>
      <right style="double">
        <color auto="1"/>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auto="1"/>
      </left>
      <right style="double">
        <color auto="1"/>
      </right>
      <top/>
      <bottom style="thin">
        <color auto="1"/>
      </bottom>
      <diagonal/>
    </border>
    <border>
      <left/>
      <right style="medium">
        <color auto="1"/>
      </right>
      <top/>
      <bottom style="thin">
        <color auto="1"/>
      </bottom>
      <diagonal/>
    </border>
    <border>
      <left style="medium">
        <color auto="1"/>
      </left>
      <right style="double">
        <color auto="1"/>
      </right>
      <top style="medium">
        <color auto="1"/>
      </top>
      <bottom/>
      <diagonal/>
    </border>
    <border>
      <left style="medium">
        <color auto="1"/>
      </left>
      <right style="double">
        <color auto="1"/>
      </right>
      <top style="double">
        <color auto="1"/>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thin">
        <color auto="1"/>
      </top>
      <bottom/>
      <diagonal/>
    </border>
    <border>
      <left/>
      <right style="medium">
        <color auto="1"/>
      </right>
      <top style="thin">
        <color auto="1"/>
      </top>
      <bottom/>
      <diagonal/>
    </border>
    <border>
      <left style="medium">
        <color auto="1"/>
      </left>
      <right/>
      <top/>
      <bottom style="thin">
        <color auto="1"/>
      </bottom>
      <diagonal/>
    </border>
    <border>
      <left style="medium">
        <color auto="1"/>
      </left>
      <right/>
      <top style="medium">
        <color auto="1"/>
      </top>
      <bottom style="thin">
        <color auto="1"/>
      </bottom>
      <diagonal/>
    </border>
    <border>
      <left/>
      <right/>
      <top/>
      <bottom style="thin">
        <color theme="4" tint="0.39997558519241921"/>
      </bottom>
      <diagonal/>
    </border>
    <border>
      <left/>
      <right/>
      <top style="thin">
        <color theme="4" tint="0.39997558519241921"/>
      </top>
      <bottom/>
      <diagonal/>
    </border>
  </borders>
  <cellStyleXfs count="4">
    <xf numFmtId="0" fontId="0" fillId="0" borderId="0"/>
    <xf numFmtId="43" fontId="1" fillId="0" borderId="0" applyFont="0" applyFill="0" applyBorder="0" applyAlignment="0" applyProtection="0"/>
    <xf numFmtId="0" fontId="1" fillId="0" borderId="0"/>
    <xf numFmtId="9" fontId="1" fillId="0" borderId="0" applyFont="0" applyFill="0" applyBorder="0" applyAlignment="0" applyProtection="0"/>
  </cellStyleXfs>
  <cellXfs count="117">
    <xf numFmtId="0" fontId="0" fillId="0" borderId="0" xfId="0"/>
    <xf numFmtId="0" fontId="3" fillId="0" borderId="0" xfId="0" applyFont="1"/>
    <xf numFmtId="0" fontId="4" fillId="0" borderId="0" xfId="0" applyFont="1" applyAlignment="1">
      <alignment horizontal="centerContinuous"/>
    </xf>
    <xf numFmtId="0" fontId="2" fillId="0" borderId="0" xfId="0" applyFont="1" applyAlignment="1">
      <alignment horizontal="centerContinuous"/>
    </xf>
    <xf numFmtId="164" fontId="2" fillId="0" borderId="0" xfId="0" applyNumberFormat="1" applyFont="1" applyAlignment="1">
      <alignment horizontal="centerContinuous"/>
    </xf>
    <xf numFmtId="1" fontId="3" fillId="0" borderId="0" xfId="0" applyNumberFormat="1" applyFont="1"/>
    <xf numFmtId="1" fontId="3" fillId="0" borderId="0" xfId="1" applyNumberFormat="1" applyFont="1" applyAlignment="1">
      <alignment horizontal="center"/>
    </xf>
    <xf numFmtId="0" fontId="0" fillId="0" borderId="0" xfId="0" applyAlignment="1">
      <alignment horizontal="center" vertical="center" wrapText="1"/>
    </xf>
    <xf numFmtId="0" fontId="4" fillId="2" borderId="1" xfId="0" applyFont="1" applyFill="1" applyBorder="1" applyAlignment="1">
      <alignment horizontal="centerContinuous"/>
    </xf>
    <xf numFmtId="164" fontId="2" fillId="2" borderId="2" xfId="0" applyNumberFormat="1" applyFont="1" applyFill="1" applyBorder="1" applyAlignment="1">
      <alignment horizontal="centerContinuous"/>
    </xf>
    <xf numFmtId="164" fontId="6" fillId="2" borderId="3" xfId="0" applyNumberFormat="1" applyFont="1" applyFill="1" applyBorder="1" applyAlignment="1">
      <alignment horizontal="center"/>
    </xf>
    <xf numFmtId="0" fontId="7" fillId="0" borderId="0" xfId="0" applyFont="1"/>
    <xf numFmtId="0" fontId="3" fillId="0" borderId="4" xfId="0" applyFont="1" applyBorder="1"/>
    <xf numFmtId="0" fontId="0" fillId="0" borderId="0" xfId="0" applyBorder="1" applyAlignment="1">
      <alignment horizontal="center"/>
    </xf>
    <xf numFmtId="164" fontId="3" fillId="2" borderId="3" xfId="0" applyNumberFormat="1" applyFont="1" applyFill="1" applyBorder="1" applyAlignment="1">
      <alignment horizontal="center"/>
    </xf>
    <xf numFmtId="0" fontId="0" fillId="0" borderId="0" xfId="0" applyFill="1" applyBorder="1" applyAlignment="1">
      <alignment horizontal="center"/>
    </xf>
    <xf numFmtId="1" fontId="3" fillId="0" borderId="5" xfId="0" applyNumberFormat="1" applyFont="1" applyFill="1" applyBorder="1" applyAlignment="1">
      <alignment horizontal="center"/>
    </xf>
    <xf numFmtId="1" fontId="3" fillId="0" borderId="0" xfId="1" applyNumberFormat="1" applyFont="1" applyFill="1" applyBorder="1" applyAlignment="1">
      <alignment horizontal="center"/>
    </xf>
    <xf numFmtId="0" fontId="1" fillId="3" borderId="0" xfId="2" applyFill="1" applyBorder="1" applyAlignment="1">
      <alignment horizontal="center"/>
    </xf>
    <xf numFmtId="164" fontId="3" fillId="4" borderId="3" xfId="2" applyNumberFormat="1" applyFont="1" applyFill="1" applyBorder="1" applyAlignment="1">
      <alignment horizontal="center"/>
    </xf>
    <xf numFmtId="164" fontId="3" fillId="0" borderId="0" xfId="3" applyNumberFormat="1" applyFont="1"/>
    <xf numFmtId="0" fontId="1" fillId="0" borderId="0" xfId="0" applyFont="1" applyBorder="1" applyAlignment="1">
      <alignment horizontal="center"/>
    </xf>
    <xf numFmtId="0" fontId="1" fillId="0" borderId="0" xfId="0" applyFont="1" applyFill="1" applyBorder="1" applyAlignment="1">
      <alignment horizontal="center"/>
    </xf>
    <xf numFmtId="0" fontId="1" fillId="3" borderId="0" xfId="2" applyFont="1" applyFill="1" applyBorder="1" applyAlignment="1">
      <alignment horizontal="center"/>
    </xf>
    <xf numFmtId="1" fontId="3" fillId="0" borderId="0" xfId="1" applyNumberFormat="1" applyFont="1" applyFill="1" applyBorder="1" applyAlignment="1">
      <alignment horizontal="center" wrapText="1"/>
    </xf>
    <xf numFmtId="0" fontId="8" fillId="0" borderId="0" xfId="0" applyFont="1" applyBorder="1" applyAlignment="1">
      <alignment horizontal="center"/>
    </xf>
    <xf numFmtId="164" fontId="9" fillId="2" borderId="3" xfId="0" applyNumberFormat="1" applyFont="1" applyFill="1" applyBorder="1" applyAlignment="1">
      <alignment horizontal="center"/>
    </xf>
    <xf numFmtId="0" fontId="8" fillId="0" borderId="0" xfId="0" applyFont="1" applyFill="1" applyBorder="1" applyAlignment="1">
      <alignment horizontal="center"/>
    </xf>
    <xf numFmtId="1" fontId="9" fillId="0" borderId="5" xfId="0" applyNumberFormat="1" applyFont="1" applyFill="1" applyBorder="1" applyAlignment="1">
      <alignment horizontal="center"/>
    </xf>
    <xf numFmtId="1" fontId="9" fillId="0" borderId="0" xfId="1" applyNumberFormat="1" applyFont="1" applyFill="1" applyBorder="1" applyAlignment="1">
      <alignment horizontal="center"/>
    </xf>
    <xf numFmtId="164" fontId="9" fillId="4" borderId="3" xfId="2" applyNumberFormat="1" applyFont="1" applyFill="1" applyBorder="1" applyAlignment="1">
      <alignment horizontal="center"/>
    </xf>
    <xf numFmtId="164" fontId="9" fillId="4" borderId="0" xfId="2" applyNumberFormat="1" applyFont="1" applyFill="1" applyBorder="1" applyAlignment="1">
      <alignment horizontal="center"/>
    </xf>
    <xf numFmtId="0" fontId="6" fillId="0" borderId="4" xfId="0" applyFont="1" applyBorder="1"/>
    <xf numFmtId="0" fontId="6" fillId="0" borderId="0" xfId="0" applyFont="1" applyBorder="1" applyAlignment="1">
      <alignment horizontal="center"/>
    </xf>
    <xf numFmtId="0" fontId="6" fillId="0" borderId="0" xfId="0" applyFont="1" applyFill="1" applyBorder="1" applyAlignment="1">
      <alignment horizontal="center"/>
    </xf>
    <xf numFmtId="1" fontId="6" fillId="0" borderId="5" xfId="0" applyNumberFormat="1" applyFont="1" applyFill="1" applyBorder="1" applyAlignment="1">
      <alignment horizontal="center"/>
    </xf>
    <xf numFmtId="1" fontId="6" fillId="0" borderId="0" xfId="1" applyNumberFormat="1" applyFont="1" applyFill="1" applyBorder="1" applyAlignment="1">
      <alignment horizontal="center"/>
    </xf>
    <xf numFmtId="0" fontId="6" fillId="3" borderId="0" xfId="2" applyFont="1" applyFill="1" applyBorder="1" applyAlignment="1">
      <alignment horizontal="center"/>
    </xf>
    <xf numFmtId="164" fontId="6" fillId="4" borderId="3" xfId="2" applyNumberFormat="1" applyFont="1" applyFill="1" applyBorder="1" applyAlignment="1">
      <alignment horizontal="center"/>
    </xf>
    <xf numFmtId="0" fontId="10" fillId="0" borderId="0" xfId="0" applyFont="1"/>
    <xf numFmtId="0" fontId="6" fillId="0" borderId="0" xfId="0" applyFont="1"/>
    <xf numFmtId="0" fontId="3" fillId="0" borderId="0" xfId="0" applyFont="1" applyBorder="1" applyAlignment="1">
      <alignment horizontal="center"/>
    </xf>
    <xf numFmtId="0" fontId="3" fillId="0" borderId="0" xfId="0" applyFont="1" applyFill="1" applyBorder="1" applyAlignment="1">
      <alignment horizontal="center"/>
    </xf>
    <xf numFmtId="164" fontId="3" fillId="4" borderId="3" xfId="0" applyNumberFormat="1" applyFont="1" applyFill="1" applyBorder="1" applyAlignment="1">
      <alignment horizontal="center"/>
    </xf>
    <xf numFmtId="0" fontId="8" fillId="3" borderId="0" xfId="2" applyFont="1" applyFill="1" applyBorder="1" applyAlignment="1">
      <alignment horizontal="center"/>
    </xf>
    <xf numFmtId="0" fontId="3" fillId="3" borderId="0" xfId="2" applyFont="1" applyFill="1" applyBorder="1" applyAlignment="1">
      <alignment horizontal="center"/>
    </xf>
    <xf numFmtId="0" fontId="3" fillId="0" borderId="6" xfId="0" applyFont="1" applyBorder="1"/>
    <xf numFmtId="0" fontId="6" fillId="0" borderId="6" xfId="0" applyFont="1" applyBorder="1"/>
    <xf numFmtId="9" fontId="3" fillId="0" borderId="0" xfId="0" applyNumberFormat="1" applyFont="1"/>
    <xf numFmtId="164" fontId="3" fillId="0" borderId="0" xfId="0" applyNumberFormat="1" applyFont="1"/>
    <xf numFmtId="10" fontId="3" fillId="0" borderId="0" xfId="0" applyNumberFormat="1" applyFont="1"/>
    <xf numFmtId="10" fontId="3" fillId="0" borderId="0" xfId="3" applyNumberFormat="1" applyFont="1"/>
    <xf numFmtId="164" fontId="3" fillId="3" borderId="0" xfId="2" applyNumberFormat="1" applyFont="1" applyFill="1" applyBorder="1" applyAlignment="1">
      <alignment horizontal="center"/>
    </xf>
    <xf numFmtId="10" fontId="3" fillId="0" borderId="0" xfId="0" applyNumberFormat="1" applyFont="1" applyAlignment="1">
      <alignment horizontal="left" indent="1"/>
    </xf>
    <xf numFmtId="0" fontId="6" fillId="0" borderId="7" xfId="0" applyFont="1" applyBorder="1"/>
    <xf numFmtId="0" fontId="6" fillId="0" borderId="8" xfId="0" applyFont="1" applyBorder="1" applyAlignment="1">
      <alignment horizontal="center"/>
    </xf>
    <xf numFmtId="164" fontId="6" fillId="2" borderId="9" xfId="0" applyNumberFormat="1" applyFont="1" applyFill="1" applyBorder="1" applyAlignment="1">
      <alignment horizontal="center"/>
    </xf>
    <xf numFmtId="1" fontId="6" fillId="0" borderId="10" xfId="0" applyNumberFormat="1" applyFont="1" applyFill="1" applyBorder="1" applyAlignment="1">
      <alignment horizontal="center"/>
    </xf>
    <xf numFmtId="164" fontId="6" fillId="4" borderId="3" xfId="0" applyNumberFormat="1" applyFont="1" applyFill="1" applyBorder="1" applyAlignment="1">
      <alignment horizontal="center"/>
    </xf>
    <xf numFmtId="0" fontId="6" fillId="2" borderId="11" xfId="0" applyFont="1" applyFill="1" applyBorder="1" applyAlignment="1">
      <alignment horizontal="center"/>
    </xf>
    <xf numFmtId="164" fontId="6" fillId="2" borderId="12" xfId="0" applyNumberFormat="1" applyFont="1" applyFill="1" applyBorder="1" applyAlignment="1">
      <alignment horizontal="center"/>
    </xf>
    <xf numFmtId="1" fontId="6" fillId="0" borderId="13" xfId="1" applyNumberFormat="1" applyFont="1" applyFill="1" applyBorder="1" applyAlignment="1">
      <alignment horizontal="center"/>
    </xf>
    <xf numFmtId="0" fontId="6" fillId="3" borderId="11" xfId="2" applyFont="1" applyFill="1" applyBorder="1" applyAlignment="1">
      <alignment horizontal="center"/>
    </xf>
    <xf numFmtId="164" fontId="6" fillId="4" borderId="12" xfId="2" applyNumberFormat="1" applyFont="1" applyFill="1" applyBorder="1" applyAlignment="1">
      <alignment horizontal="center"/>
    </xf>
    <xf numFmtId="9" fontId="11" fillId="2" borderId="8" xfId="0" applyNumberFormat="1" applyFont="1" applyFill="1" applyBorder="1" applyAlignment="1">
      <alignment horizontal="center"/>
    </xf>
    <xf numFmtId="9" fontId="11" fillId="2" borderId="9" xfId="0" applyNumberFormat="1" applyFont="1" applyFill="1" applyBorder="1" applyAlignment="1">
      <alignment horizontal="center"/>
    </xf>
    <xf numFmtId="9" fontId="6" fillId="2" borderId="9" xfId="0" applyNumberFormat="1" applyFont="1" applyFill="1" applyBorder="1" applyAlignment="1">
      <alignment horizontal="center"/>
    </xf>
    <xf numFmtId="1" fontId="11" fillId="0" borderId="10" xfId="0" applyNumberFormat="1" applyFont="1" applyFill="1" applyBorder="1" applyAlignment="1">
      <alignment horizontal="center"/>
    </xf>
    <xf numFmtId="1" fontId="11" fillId="0" borderId="10" xfId="1" applyNumberFormat="1" applyFont="1" applyFill="1" applyBorder="1" applyAlignment="1">
      <alignment horizontal="center"/>
    </xf>
    <xf numFmtId="9" fontId="11" fillId="3" borderId="8" xfId="2" applyNumberFormat="1" applyFont="1" applyFill="1" applyBorder="1" applyAlignment="1">
      <alignment horizontal="center"/>
    </xf>
    <xf numFmtId="9" fontId="11" fillId="4" borderId="9" xfId="2" applyNumberFormat="1" applyFont="1" applyFill="1" applyBorder="1" applyAlignment="1">
      <alignment horizontal="center"/>
    </xf>
    <xf numFmtId="0" fontId="6" fillId="0" borderId="14" xfId="0" applyFont="1" applyBorder="1"/>
    <xf numFmtId="0" fontId="6" fillId="0" borderId="15" xfId="0" applyFont="1" applyBorder="1" applyAlignment="1">
      <alignment horizontal="center"/>
    </xf>
    <xf numFmtId="164" fontId="6" fillId="2" borderId="16" xfId="0" applyNumberFormat="1" applyFont="1" applyFill="1" applyBorder="1" applyAlignment="1">
      <alignment horizontal="center"/>
    </xf>
    <xf numFmtId="1" fontId="6" fillId="0" borderId="17" xfId="0" applyNumberFormat="1" applyFont="1" applyFill="1" applyBorder="1" applyAlignment="1">
      <alignment horizontal="center"/>
    </xf>
    <xf numFmtId="1" fontId="6" fillId="0" borderId="17" xfId="1" applyNumberFormat="1" applyFont="1" applyFill="1" applyBorder="1" applyAlignment="1">
      <alignment horizontal="center"/>
    </xf>
    <xf numFmtId="0" fontId="3" fillId="0" borderId="0" xfId="0" applyFont="1" applyAlignment="1">
      <alignment horizontal="center"/>
    </xf>
    <xf numFmtId="0" fontId="6" fillId="3" borderId="15" xfId="2" applyFont="1" applyFill="1" applyBorder="1" applyAlignment="1">
      <alignment horizontal="center"/>
    </xf>
    <xf numFmtId="164" fontId="6" fillId="4" borderId="16" xfId="2" applyNumberFormat="1" applyFont="1" applyFill="1" applyBorder="1" applyAlignment="1">
      <alignment horizontal="center"/>
    </xf>
    <xf numFmtId="164" fontId="3" fillId="0" borderId="0" xfId="0" applyNumberFormat="1" applyFont="1" applyAlignment="1">
      <alignment horizontal="center"/>
    </xf>
    <xf numFmtId="1" fontId="3" fillId="0" borderId="0" xfId="0" applyNumberFormat="1" applyFont="1" applyFill="1"/>
    <xf numFmtId="164" fontId="6" fillId="0" borderId="0" xfId="0" applyNumberFormat="1" applyFont="1" applyFill="1" applyBorder="1" applyAlignment="1">
      <alignment horizontal="center"/>
    </xf>
    <xf numFmtId="164" fontId="3" fillId="2" borderId="0" xfId="0" applyNumberFormat="1" applyFont="1" applyFill="1" applyBorder="1" applyAlignment="1">
      <alignment horizontal="center"/>
    </xf>
    <xf numFmtId="0" fontId="3" fillId="5" borderId="0" xfId="0" applyFont="1" applyFill="1"/>
    <xf numFmtId="0" fontId="4" fillId="6" borderId="4" xfId="0" applyFont="1" applyFill="1" applyBorder="1" applyAlignment="1">
      <alignment horizontal="centerContinuous"/>
    </xf>
    <xf numFmtId="0" fontId="4" fillId="6" borderId="0" xfId="0" applyFont="1" applyFill="1" applyBorder="1" applyAlignment="1">
      <alignment horizontal="centerContinuous"/>
    </xf>
    <xf numFmtId="164" fontId="6" fillId="6" borderId="3" xfId="0" applyNumberFormat="1" applyFont="1" applyFill="1" applyBorder="1" applyAlignment="1">
      <alignment horizontal="center"/>
    </xf>
    <xf numFmtId="0" fontId="3" fillId="6" borderId="0" xfId="0" applyFont="1" applyFill="1"/>
    <xf numFmtId="0" fontId="6" fillId="6" borderId="18" xfId="0" applyFont="1" applyFill="1" applyBorder="1"/>
    <xf numFmtId="0" fontId="6" fillId="6" borderId="6" xfId="0" applyFont="1" applyFill="1" applyBorder="1" applyAlignment="1">
      <alignment horizontal="centerContinuous"/>
    </xf>
    <xf numFmtId="164" fontId="6" fillId="6" borderId="19" xfId="0" applyNumberFormat="1" applyFont="1" applyFill="1" applyBorder="1" applyAlignment="1">
      <alignment horizontal="centerContinuous"/>
    </xf>
    <xf numFmtId="0" fontId="4" fillId="6" borderId="20" xfId="0" applyFont="1" applyFill="1" applyBorder="1" applyAlignment="1">
      <alignment horizontal="centerContinuous"/>
    </xf>
    <xf numFmtId="0" fontId="12" fillId="0" borderId="0" xfId="0" applyFont="1"/>
    <xf numFmtId="0" fontId="6" fillId="6" borderId="21" xfId="0" applyFont="1" applyFill="1" applyBorder="1" applyAlignment="1">
      <alignment horizontal="right"/>
    </xf>
    <xf numFmtId="0" fontId="11" fillId="6" borderId="7" xfId="0" applyFont="1" applyFill="1" applyBorder="1" applyAlignment="1">
      <alignment horizontal="center" wrapText="1"/>
    </xf>
    <xf numFmtId="0" fontId="2" fillId="0" borderId="0" xfId="0" applyFont="1" applyAlignment="1">
      <alignment wrapText="1"/>
    </xf>
    <xf numFmtId="0" fontId="0" fillId="0" borderId="0" xfId="0" pivotButton="1"/>
    <xf numFmtId="0" fontId="0" fillId="0" borderId="0" xfId="0" applyAlignment="1">
      <alignment horizontal="left"/>
    </xf>
    <xf numFmtId="0" fontId="0" fillId="0" borderId="0" xfId="0" applyNumberFormat="1"/>
    <xf numFmtId="0" fontId="0" fillId="7" borderId="0" xfId="0" applyFill="1" applyAlignment="1">
      <alignment horizontal="left"/>
    </xf>
    <xf numFmtId="0" fontId="0" fillId="7" borderId="0" xfId="0" applyNumberFormat="1" applyFill="1"/>
    <xf numFmtId="0" fontId="13" fillId="9" borderId="28" xfId="0" applyFont="1" applyFill="1" applyBorder="1"/>
    <xf numFmtId="0" fontId="13" fillId="9" borderId="29" xfId="0" applyNumberFormat="1" applyFont="1" applyFill="1" applyBorder="1"/>
    <xf numFmtId="0" fontId="4" fillId="8" borderId="22" xfId="0" applyFont="1" applyFill="1" applyBorder="1" applyAlignment="1">
      <alignment horizontal="center"/>
    </xf>
    <xf numFmtId="0" fontId="4" fillId="8" borderId="23" xfId="0" applyFont="1" applyFill="1" applyBorder="1" applyAlignment="1">
      <alignment horizontal="center"/>
    </xf>
    <xf numFmtId="164" fontId="6" fillId="6" borderId="24" xfId="0" applyNumberFormat="1" applyFont="1" applyFill="1" applyBorder="1" applyAlignment="1">
      <alignment horizontal="center"/>
    </xf>
    <xf numFmtId="0" fontId="0" fillId="6" borderId="25" xfId="0" applyFill="1" applyBorder="1" applyAlignment="1"/>
    <xf numFmtId="0" fontId="6" fillId="6" borderId="26" xfId="0" applyFont="1" applyFill="1" applyBorder="1" applyAlignment="1">
      <alignment horizontal="center"/>
    </xf>
    <xf numFmtId="0" fontId="0" fillId="6" borderId="19" xfId="0" applyFill="1" applyBorder="1" applyAlignment="1">
      <alignment horizontal="center"/>
    </xf>
    <xf numFmtId="0" fontId="5" fillId="0" borderId="0" xfId="0" applyFont="1" applyFill="1" applyAlignment="1">
      <alignment horizontal="center" vertical="center" wrapText="1"/>
    </xf>
    <xf numFmtId="0" fontId="0" fillId="0" borderId="0" xfId="0" applyFill="1" applyAlignment="1">
      <alignment horizontal="center" vertical="center" wrapText="1"/>
    </xf>
    <xf numFmtId="0" fontId="4" fillId="2" borderId="27" xfId="0" applyFont="1" applyFill="1" applyBorder="1" applyAlignment="1">
      <alignment horizontal="center"/>
    </xf>
    <xf numFmtId="0" fontId="4" fillId="2" borderId="2" xfId="0" applyFont="1" applyFill="1" applyBorder="1" applyAlignment="1">
      <alignment horizontal="center"/>
    </xf>
    <xf numFmtId="0" fontId="0" fillId="0" borderId="2" xfId="0" applyBorder="1" applyAlignment="1">
      <alignment horizontal="center"/>
    </xf>
    <xf numFmtId="0" fontId="6" fillId="6" borderId="19" xfId="0" applyFont="1" applyFill="1" applyBorder="1" applyAlignment="1">
      <alignment horizontal="center"/>
    </xf>
    <xf numFmtId="164" fontId="6" fillId="6" borderId="25" xfId="0" applyNumberFormat="1" applyFont="1" applyFill="1" applyBorder="1" applyAlignment="1">
      <alignment horizontal="center"/>
    </xf>
    <xf numFmtId="0" fontId="2" fillId="0" borderId="0" xfId="0" applyFont="1" applyAlignment="1">
      <alignment horizontal="center" wrapText="1"/>
    </xf>
  </cellXfs>
  <cellStyles count="4">
    <cellStyle name="Comma" xfId="1" builtinId="3"/>
    <cellStyle name="Normal" xfId="0" builtinId="0"/>
    <cellStyle name="Normal 2" xfId="2"/>
    <cellStyle name="Percent" xfId="3" builtinId="5"/>
  </cellStyles>
  <dxfs count="27">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pivotCacheDefinition" Target="pivotCache/pivotCacheDefinition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'Detail FA 14-18'!$BA$81</c:f>
              <c:strCache>
                <c:ptCount val="1"/>
                <c:pt idx="0">
                  <c:v>Protestant</c:v>
                </c:pt>
              </c:strCache>
            </c:strRef>
          </c:tx>
          <c:spPr>
            <a:solidFill>
              <a:schemeClr val="accent1"/>
            </a:solidFill>
            <a:ln>
              <a:noFill/>
            </a:ln>
            <a:effectLst/>
          </c:spPr>
          <c:invertIfNegative val="0"/>
          <c:cat>
            <c:numRef>
              <c:f>'Detail FA 14-18'!$BC$79:$BG$79</c:f>
              <c:numCache>
                <c:formatCode>General</c:formatCode>
                <c:ptCount val="5"/>
              </c:numCache>
            </c:numRef>
          </c:cat>
          <c:val>
            <c:numRef>
              <c:f>'Detail FA 14-18'!$BC$80:$BG$80</c:f>
              <c:numCache>
                <c:formatCode>General</c:formatCode>
                <c:ptCount val="5"/>
                <c:pt idx="0">
                  <c:v>2014</c:v>
                </c:pt>
                <c:pt idx="1">
                  <c:v>2015</c:v>
                </c:pt>
                <c:pt idx="2">
                  <c:v>2016</c:v>
                </c:pt>
                <c:pt idx="3">
                  <c:v>2017</c:v>
                </c:pt>
                <c:pt idx="4">
                  <c:v>2018</c:v>
                </c:pt>
              </c:numCache>
            </c:numRef>
          </c:val>
          <c:extLst>
            <c:ext xmlns:c16="http://schemas.microsoft.com/office/drawing/2014/chart" uri="{C3380CC4-5D6E-409C-BE32-E72D297353CC}">
              <c16:uniqueId val="{00000000-DF90-46F7-8477-F07933A92358}"/>
            </c:ext>
          </c:extLst>
        </c:ser>
        <c:ser>
          <c:idx val="1"/>
          <c:order val="1"/>
          <c:tx>
            <c:strRef>
              <c:f>'Detail FA 14-18'!$BA$82</c:f>
              <c:strCache>
                <c:ptCount val="1"/>
                <c:pt idx="0">
                  <c:v>Catholic</c:v>
                </c:pt>
              </c:strCache>
            </c:strRef>
          </c:tx>
          <c:spPr>
            <a:solidFill>
              <a:schemeClr val="accent2"/>
            </a:solidFill>
            <a:ln>
              <a:noFill/>
            </a:ln>
            <a:effectLst/>
          </c:spPr>
          <c:invertIfNegative val="0"/>
          <c:cat>
            <c:numRef>
              <c:f>'Detail FA 14-18'!$BC$79:$BG$79</c:f>
              <c:numCache>
                <c:formatCode>General</c:formatCode>
                <c:ptCount val="5"/>
              </c:numCache>
            </c:numRef>
          </c:cat>
          <c:val>
            <c:numRef>
              <c:f>'Detail FA 14-18'!$BC$81:$BG$81</c:f>
              <c:numCache>
                <c:formatCode>0.0%</c:formatCode>
                <c:ptCount val="5"/>
                <c:pt idx="0">
                  <c:v>0.56999999999999995</c:v>
                </c:pt>
                <c:pt idx="1">
                  <c:v>0.61099999999999999</c:v>
                </c:pt>
                <c:pt idx="2">
                  <c:v>0.60099999999999998</c:v>
                </c:pt>
                <c:pt idx="3">
                  <c:v>0.622</c:v>
                </c:pt>
                <c:pt idx="4" formatCode="0.00%">
                  <c:v>0.68200000000000005</c:v>
                </c:pt>
              </c:numCache>
            </c:numRef>
          </c:val>
          <c:extLst>
            <c:ext xmlns:c16="http://schemas.microsoft.com/office/drawing/2014/chart" uri="{C3380CC4-5D6E-409C-BE32-E72D297353CC}">
              <c16:uniqueId val="{00000001-DF90-46F7-8477-F07933A92358}"/>
            </c:ext>
          </c:extLst>
        </c:ser>
        <c:ser>
          <c:idx val="2"/>
          <c:order val="2"/>
          <c:tx>
            <c:strRef>
              <c:f>'Detail FA 14-18'!$BA$83</c:f>
              <c:strCache>
                <c:ptCount val="1"/>
                <c:pt idx="0">
                  <c:v>Jewish</c:v>
                </c:pt>
              </c:strCache>
            </c:strRef>
          </c:tx>
          <c:spPr>
            <a:solidFill>
              <a:schemeClr val="accent3"/>
            </a:solidFill>
            <a:ln>
              <a:noFill/>
            </a:ln>
            <a:effectLst/>
          </c:spPr>
          <c:invertIfNegative val="0"/>
          <c:cat>
            <c:numRef>
              <c:f>'Detail FA 14-18'!$BC$79:$BG$79</c:f>
              <c:numCache>
                <c:formatCode>General</c:formatCode>
                <c:ptCount val="5"/>
              </c:numCache>
            </c:numRef>
          </c:cat>
          <c:val>
            <c:numRef>
              <c:f>'Detail FA 14-18'!$BC$82:$BG$82</c:f>
              <c:numCache>
                <c:formatCode>0.0%</c:formatCode>
                <c:ptCount val="5"/>
                <c:pt idx="0">
                  <c:v>0.313</c:v>
                </c:pt>
                <c:pt idx="1">
                  <c:v>0.318</c:v>
                </c:pt>
                <c:pt idx="2">
                  <c:v>0.31900000000000001</c:v>
                </c:pt>
                <c:pt idx="3">
                  <c:v>0.3</c:v>
                </c:pt>
                <c:pt idx="4" formatCode="0.00%">
                  <c:v>0.254</c:v>
                </c:pt>
              </c:numCache>
            </c:numRef>
          </c:val>
          <c:extLst>
            <c:ext xmlns:c16="http://schemas.microsoft.com/office/drawing/2014/chart" uri="{C3380CC4-5D6E-409C-BE32-E72D297353CC}">
              <c16:uniqueId val="{00000002-DF90-46F7-8477-F07933A92358}"/>
            </c:ext>
          </c:extLst>
        </c:ser>
        <c:ser>
          <c:idx val="3"/>
          <c:order val="3"/>
          <c:tx>
            <c:strRef>
              <c:f>'Detail FA 14-18'!$BA$84</c:f>
              <c:strCache>
                <c:ptCount val="1"/>
                <c:pt idx="0">
                  <c:v>Other</c:v>
                </c:pt>
              </c:strCache>
            </c:strRef>
          </c:tx>
          <c:spPr>
            <a:solidFill>
              <a:schemeClr val="accent4"/>
            </a:solidFill>
            <a:ln>
              <a:noFill/>
            </a:ln>
            <a:effectLst/>
          </c:spPr>
          <c:invertIfNegative val="0"/>
          <c:cat>
            <c:numRef>
              <c:f>'Detail FA 14-18'!$BC$79:$BG$79</c:f>
              <c:numCache>
                <c:formatCode>General</c:formatCode>
                <c:ptCount val="5"/>
              </c:numCache>
            </c:numRef>
          </c:cat>
          <c:val>
            <c:numRef>
              <c:f>'Detail FA 14-18'!$BC$83:$BG$83</c:f>
              <c:numCache>
                <c:formatCode>0.0%</c:formatCode>
                <c:ptCount val="5"/>
                <c:pt idx="0">
                  <c:v>3.3000000000000002E-2</c:v>
                </c:pt>
                <c:pt idx="1">
                  <c:v>3.5000000000000003E-2</c:v>
                </c:pt>
                <c:pt idx="2">
                  <c:v>0.04</c:v>
                </c:pt>
                <c:pt idx="3">
                  <c:v>3.1E-2</c:v>
                </c:pt>
                <c:pt idx="4" formatCode="0%">
                  <c:v>0.01</c:v>
                </c:pt>
              </c:numCache>
            </c:numRef>
          </c:val>
          <c:extLst>
            <c:ext xmlns:c16="http://schemas.microsoft.com/office/drawing/2014/chart" uri="{C3380CC4-5D6E-409C-BE32-E72D297353CC}">
              <c16:uniqueId val="{00000003-DF90-46F7-8477-F07933A92358}"/>
            </c:ext>
          </c:extLst>
        </c:ser>
        <c:dLbls>
          <c:showLegendKey val="0"/>
          <c:showVal val="0"/>
          <c:showCatName val="0"/>
          <c:showSerName val="0"/>
          <c:showPercent val="0"/>
          <c:showBubbleSize val="0"/>
        </c:dLbls>
        <c:gapWidth val="150"/>
        <c:axId val="1131944751"/>
        <c:axId val="1131939343"/>
      </c:barChart>
      <c:catAx>
        <c:axId val="113194475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31939343"/>
        <c:crosses val="autoZero"/>
        <c:auto val="1"/>
        <c:lblAlgn val="ctr"/>
        <c:lblOffset val="100"/>
        <c:noMultiLvlLbl val="0"/>
      </c:catAx>
      <c:valAx>
        <c:axId val="1131939343"/>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31944751"/>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15</xdr:col>
      <xdr:colOff>419100</xdr:colOff>
      <xdr:row>66</xdr:row>
      <xdr:rowOff>38100</xdr:rowOff>
    </xdr:from>
    <xdr:to>
      <xdr:col>17</xdr:col>
      <xdr:colOff>114300</xdr:colOff>
      <xdr:row>67</xdr:row>
      <xdr:rowOff>66675</xdr:rowOff>
    </xdr:to>
    <xdr:sp macro="" textlink="">
      <xdr:nvSpPr>
        <xdr:cNvPr id="2" name="Text Box 3"/>
        <xdr:cNvSpPr txBox="1">
          <a:spLocks noChangeArrowheads="1"/>
        </xdr:cNvSpPr>
      </xdr:nvSpPr>
      <xdr:spPr bwMode="auto">
        <a:xfrm>
          <a:off x="2066925" y="10325100"/>
          <a:ext cx="0" cy="190500"/>
        </a:xfrm>
        <a:prstGeom prst="rect">
          <a:avLst/>
        </a:prstGeom>
        <a:noFill/>
        <a:ln w="9525">
          <a:noFill/>
          <a:miter lim="800000"/>
          <a:headEnd/>
          <a:tailEnd/>
        </a:ln>
      </xdr:spPr>
      <xdr:txBody>
        <a:bodyPr vertOverflow="clip" wrap="square" lIns="27432" tIns="22860" rIns="0" bIns="0" anchor="t" upright="1"/>
        <a:lstStyle/>
        <a:p>
          <a:pPr algn="l" rtl="0">
            <a:defRPr sz="1000"/>
          </a:pPr>
          <a:endParaRPr lang="en-US" sz="1000" b="1" i="0" strike="noStrike">
            <a:solidFill>
              <a:srgbClr val="000000"/>
            </a:solidFill>
            <a:latin typeface="Arial"/>
            <a:cs typeface="Arial"/>
          </a:endParaRPr>
        </a:p>
        <a:p>
          <a:pPr algn="l" rtl="0">
            <a:defRPr sz="1000"/>
          </a:pPr>
          <a:endParaRPr lang="en-US" sz="1000" b="1" i="0" strike="noStrike">
            <a:solidFill>
              <a:srgbClr val="000000"/>
            </a:solidFill>
            <a:latin typeface="Arial"/>
            <a:cs typeface="Arial"/>
          </a:endParaRPr>
        </a:p>
      </xdr:txBody>
    </xdr:sp>
    <xdr:clientData/>
  </xdr:twoCellAnchor>
  <xdr:twoCellAnchor>
    <xdr:from>
      <xdr:col>16</xdr:col>
      <xdr:colOff>152400</xdr:colOff>
      <xdr:row>87</xdr:row>
      <xdr:rowOff>76200</xdr:rowOff>
    </xdr:from>
    <xdr:to>
      <xdr:col>17</xdr:col>
      <xdr:colOff>114300</xdr:colOff>
      <xdr:row>88</xdr:row>
      <xdr:rowOff>104775</xdr:rowOff>
    </xdr:to>
    <xdr:sp macro="" textlink="">
      <xdr:nvSpPr>
        <xdr:cNvPr id="3" name="Text Box 4"/>
        <xdr:cNvSpPr txBox="1">
          <a:spLocks noChangeArrowheads="1"/>
        </xdr:cNvSpPr>
      </xdr:nvSpPr>
      <xdr:spPr bwMode="auto">
        <a:xfrm>
          <a:off x="2066925" y="13763625"/>
          <a:ext cx="0" cy="190500"/>
        </a:xfrm>
        <a:prstGeom prst="rect">
          <a:avLst/>
        </a:prstGeom>
        <a:noFill/>
        <a:ln w="9525">
          <a:noFill/>
          <a:miter lim="800000"/>
          <a:headEnd/>
          <a:tailEnd/>
        </a:ln>
      </xdr:spPr>
      <xdr:txBody>
        <a:bodyPr vertOverflow="clip" wrap="square" lIns="27432" tIns="22860" rIns="0" bIns="0" anchor="t" upright="1"/>
        <a:lstStyle/>
        <a:p>
          <a:pPr algn="l" rtl="0">
            <a:defRPr sz="1000"/>
          </a:pPr>
          <a:endParaRPr lang="en-US" sz="1000" b="1" i="0" strike="noStrike">
            <a:solidFill>
              <a:srgbClr val="000000"/>
            </a:solidFill>
            <a:latin typeface="Arial"/>
            <a:cs typeface="Arial"/>
          </a:endParaRPr>
        </a:p>
        <a:p>
          <a:pPr algn="l" rtl="0">
            <a:defRPr sz="1000"/>
          </a:pPr>
          <a:endParaRPr lang="en-US" sz="1000" b="1" i="0" strike="noStrike">
            <a:solidFill>
              <a:srgbClr val="000000"/>
            </a:solidFill>
            <a:latin typeface="Arial"/>
            <a:cs typeface="Arial"/>
          </a:endParaRPr>
        </a:p>
      </xdr:txBody>
    </xdr:sp>
    <xdr:clientData/>
  </xdr:twoCellAnchor>
  <xdr:twoCellAnchor>
    <xdr:from>
      <xdr:col>16</xdr:col>
      <xdr:colOff>190500</xdr:colOff>
      <xdr:row>107</xdr:row>
      <xdr:rowOff>139700</xdr:rowOff>
    </xdr:from>
    <xdr:to>
      <xdr:col>17</xdr:col>
      <xdr:colOff>165100</xdr:colOff>
      <xdr:row>109</xdr:row>
      <xdr:rowOff>0</xdr:rowOff>
    </xdr:to>
    <xdr:sp macro="" textlink="">
      <xdr:nvSpPr>
        <xdr:cNvPr id="1027" name="Text Box 5"/>
        <xdr:cNvSpPr txBox="1">
          <a:spLocks noChangeArrowheads="1"/>
        </xdr:cNvSpPr>
      </xdr:nvSpPr>
      <xdr:spPr bwMode="auto">
        <a:xfrm>
          <a:off x="2286000" y="17183100"/>
          <a:ext cx="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n-US"/>
        </a:p>
      </xdr:txBody>
    </xdr:sp>
    <xdr:clientData/>
  </xdr:twoCellAnchor>
  <xdr:twoCellAnchor>
    <xdr:from>
      <xdr:col>16</xdr:col>
      <xdr:colOff>241300</xdr:colOff>
      <xdr:row>105</xdr:row>
      <xdr:rowOff>139700</xdr:rowOff>
    </xdr:from>
    <xdr:to>
      <xdr:col>17</xdr:col>
      <xdr:colOff>127000</xdr:colOff>
      <xdr:row>107</xdr:row>
      <xdr:rowOff>0</xdr:rowOff>
    </xdr:to>
    <xdr:sp macro="" textlink="">
      <xdr:nvSpPr>
        <xdr:cNvPr id="1028" name="Text Box 6"/>
        <xdr:cNvSpPr txBox="1">
          <a:spLocks noChangeArrowheads="1"/>
        </xdr:cNvSpPr>
      </xdr:nvSpPr>
      <xdr:spPr bwMode="auto">
        <a:xfrm>
          <a:off x="2286000" y="16852900"/>
          <a:ext cx="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n-US"/>
        </a:p>
      </xdr:txBody>
    </xdr:sp>
    <xdr:clientData/>
  </xdr:twoCellAnchor>
  <xdr:twoCellAnchor>
    <xdr:from>
      <xdr:col>1</xdr:col>
      <xdr:colOff>0</xdr:colOff>
      <xdr:row>88</xdr:row>
      <xdr:rowOff>30481</xdr:rowOff>
    </xdr:from>
    <xdr:to>
      <xdr:col>18</xdr:col>
      <xdr:colOff>523875</xdr:colOff>
      <xdr:row>88</xdr:row>
      <xdr:rowOff>76200</xdr:rowOff>
    </xdr:to>
    <xdr:sp macro="" textlink="">
      <xdr:nvSpPr>
        <xdr:cNvPr id="6" name="Text Box 10"/>
        <xdr:cNvSpPr txBox="1">
          <a:spLocks noChangeArrowheads="1"/>
        </xdr:cNvSpPr>
      </xdr:nvSpPr>
      <xdr:spPr bwMode="auto">
        <a:xfrm flipV="1">
          <a:off x="2066925" y="13879831"/>
          <a:ext cx="0" cy="45719"/>
        </a:xfrm>
        <a:prstGeom prst="rect">
          <a:avLst/>
        </a:prstGeom>
        <a:noFill/>
        <a:ln w="9525">
          <a:noFill/>
          <a:miter lim="800000"/>
          <a:headEnd/>
          <a:tailEnd/>
        </a:ln>
      </xdr:spPr>
      <xdr:txBody>
        <a:bodyPr vertOverflow="clip" wrap="square" lIns="27432" tIns="22860" rIns="0" bIns="0" anchor="t" upright="1"/>
        <a:lstStyle/>
        <a:p>
          <a:pPr algn="l" rtl="0">
            <a:defRPr sz="1000"/>
          </a:pPr>
          <a:r>
            <a:rPr lang="en-US" sz="1000" b="1" i="0" strike="noStrike">
              <a:solidFill>
                <a:srgbClr val="000000"/>
              </a:solidFill>
              <a:latin typeface="Arial"/>
              <a:cs typeface="Arial"/>
            </a:rPr>
            <a:t>Catholic</a:t>
          </a:r>
        </a:p>
      </xdr:txBody>
    </xdr:sp>
    <xdr:clientData/>
  </xdr:twoCellAnchor>
  <xdr:twoCellAnchor>
    <xdr:from>
      <xdr:col>17</xdr:col>
      <xdr:colOff>63500</xdr:colOff>
      <xdr:row>105</xdr:row>
      <xdr:rowOff>101600</xdr:rowOff>
    </xdr:from>
    <xdr:to>
      <xdr:col>18</xdr:col>
      <xdr:colOff>101600</xdr:colOff>
      <xdr:row>106</xdr:row>
      <xdr:rowOff>139700</xdr:rowOff>
    </xdr:to>
    <xdr:sp macro="" textlink="">
      <xdr:nvSpPr>
        <xdr:cNvPr id="1030" name="Text Box 12"/>
        <xdr:cNvSpPr txBox="1">
          <a:spLocks noChangeArrowheads="1"/>
        </xdr:cNvSpPr>
      </xdr:nvSpPr>
      <xdr:spPr bwMode="auto">
        <a:xfrm>
          <a:off x="2286000" y="16814800"/>
          <a:ext cx="0" cy="203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n-US"/>
        </a:p>
      </xdr:txBody>
    </xdr:sp>
    <xdr:clientData/>
  </xdr:twoCellAnchor>
  <xdr:twoCellAnchor>
    <xdr:from>
      <xdr:col>57</xdr:col>
      <xdr:colOff>447676</xdr:colOff>
      <xdr:row>14</xdr:row>
      <xdr:rowOff>9525</xdr:rowOff>
    </xdr:from>
    <xdr:to>
      <xdr:col>60</xdr:col>
      <xdr:colOff>9525</xdr:colOff>
      <xdr:row>32</xdr:row>
      <xdr:rowOff>76200</xdr:rowOff>
    </xdr:to>
    <xdr:sp macro="" textlink="">
      <xdr:nvSpPr>
        <xdr:cNvPr id="9" name="TextBox 8"/>
        <xdr:cNvSpPr txBox="1"/>
      </xdr:nvSpPr>
      <xdr:spPr>
        <a:xfrm>
          <a:off x="6810376" y="1981200"/>
          <a:ext cx="1457324" cy="29813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***For Fall 2011: </a:t>
          </a:r>
          <a:br>
            <a:rPr lang="en-US" sz="1100"/>
          </a:br>
          <a:r>
            <a:rPr lang="en-US" sz="1100"/>
            <a:t>-</a:t>
          </a:r>
          <a:r>
            <a:rPr lang="en-US" sz="1100" b="0" i="0" u="none" strike="noStrike">
              <a:solidFill>
                <a:srgbClr val="000000"/>
              </a:solidFill>
              <a:effectLst/>
              <a:latin typeface="+mn-lt"/>
            </a:rPr>
            <a:t>Christian Reformed </a:t>
          </a:r>
          <a:r>
            <a:rPr lang="en-US" sz="1100" b="0" i="0" u="none" strike="noStrike" baseline="0">
              <a:solidFill>
                <a:schemeClr val="dk1"/>
              </a:solidFill>
              <a:effectLst/>
              <a:latin typeface="+mn-lt"/>
            </a:rPr>
            <a:t> was </a:t>
          </a:r>
          <a:r>
            <a:rPr lang="en-US" sz="1100">
              <a:solidFill>
                <a:schemeClr val="dk1"/>
              </a:solidFill>
              <a:effectLst/>
              <a:latin typeface="+mn-lt"/>
              <a:ea typeface="+mn-ea"/>
              <a:cs typeface="+mn-cs"/>
            </a:rPr>
            <a:t>categorized as</a:t>
          </a:r>
          <a:r>
            <a:rPr lang="en-US" sz="1100" baseline="0">
              <a:solidFill>
                <a:schemeClr val="dk1"/>
              </a:solidFill>
              <a:effectLst/>
              <a:latin typeface="+mn-lt"/>
              <a:ea typeface="+mn-ea"/>
              <a:cs typeface="+mn-cs"/>
            </a:rPr>
            <a:t> </a:t>
          </a:r>
          <a:r>
            <a:rPr lang="en-US" sz="1100" b="0" i="0" u="none" strike="noStrike">
              <a:solidFill>
                <a:srgbClr val="000000"/>
              </a:solidFill>
              <a:effectLst/>
              <a:latin typeface="+mn-lt"/>
            </a:rPr>
            <a:t>Protistan/ Christian general</a:t>
          </a:r>
          <a:br>
            <a:rPr lang="en-US" sz="1100" b="0" i="0" u="none" strike="noStrike">
              <a:solidFill>
                <a:srgbClr val="000000"/>
              </a:solidFill>
              <a:effectLst/>
              <a:latin typeface="+mn-lt"/>
            </a:rPr>
          </a:br>
          <a:r>
            <a:rPr lang="en-US" sz="1100" b="0" i="0" u="none" strike="noStrike">
              <a:solidFill>
                <a:srgbClr val="000000"/>
              </a:solidFill>
              <a:effectLst/>
              <a:latin typeface="+mn-lt"/>
            </a:rPr>
            <a:t>-Confucianism</a:t>
          </a:r>
          <a:r>
            <a:rPr lang="en-US" sz="1100" b="0" i="0" u="none" strike="noStrike" baseline="0">
              <a:solidFill>
                <a:srgbClr val="000000"/>
              </a:solidFill>
              <a:effectLst/>
              <a:latin typeface="+mn-lt"/>
            </a:rPr>
            <a:t> and Sikhism were </a:t>
          </a:r>
          <a:r>
            <a:rPr lang="en-US" sz="1100">
              <a:solidFill>
                <a:schemeClr val="dk1"/>
              </a:solidFill>
              <a:effectLst/>
              <a:latin typeface="+mn-lt"/>
              <a:ea typeface="+mn-ea"/>
              <a:cs typeface="+mn-cs"/>
            </a:rPr>
            <a:t>categorized as</a:t>
          </a:r>
          <a:r>
            <a:rPr lang="en-US" sz="1100" baseline="0">
              <a:solidFill>
                <a:schemeClr val="dk1"/>
              </a:solidFill>
              <a:effectLst/>
              <a:latin typeface="+mn-lt"/>
              <a:ea typeface="+mn-ea"/>
              <a:cs typeface="+mn-cs"/>
            </a:rPr>
            <a:t> </a:t>
          </a:r>
          <a:r>
            <a:rPr lang="en-US" sz="1100" b="0" i="0" u="none" strike="noStrike" baseline="0">
              <a:solidFill>
                <a:srgbClr val="000000"/>
              </a:solidFill>
              <a:effectLst/>
              <a:latin typeface="+mn-lt"/>
            </a:rPr>
            <a:t>as</a:t>
          </a:r>
          <a:r>
            <a:rPr lang="en-US" sz="1100" b="0" i="0" u="none" strike="noStrike">
              <a:solidFill>
                <a:srgbClr val="000000"/>
              </a:solidFill>
              <a:effectLst/>
              <a:latin typeface="+mn-lt"/>
            </a:rPr>
            <a:t>  Buddhism</a:t>
          </a:r>
          <a:br>
            <a:rPr lang="en-US" sz="1100" b="0" i="0" u="none" strike="noStrike">
              <a:solidFill>
                <a:srgbClr val="000000"/>
              </a:solidFill>
              <a:effectLst/>
              <a:latin typeface="+mn-lt"/>
            </a:rPr>
          </a:br>
          <a:r>
            <a:rPr lang="en-US" sz="1100" b="0" i="0" u="none" strike="noStrike">
              <a:solidFill>
                <a:srgbClr val="000000"/>
              </a:solidFill>
              <a:effectLst/>
              <a:latin typeface="+mn-lt"/>
            </a:rPr>
            <a:t>-United Methodist was </a:t>
          </a:r>
          <a:r>
            <a:rPr lang="en-US" sz="1100">
              <a:solidFill>
                <a:schemeClr val="dk1"/>
              </a:solidFill>
              <a:effectLst/>
              <a:latin typeface="+mn-lt"/>
              <a:ea typeface="+mn-ea"/>
              <a:cs typeface="+mn-cs"/>
            </a:rPr>
            <a:t>categorized as</a:t>
          </a:r>
          <a:r>
            <a:rPr lang="en-US" sz="1100" baseline="0">
              <a:solidFill>
                <a:schemeClr val="dk1"/>
              </a:solidFill>
              <a:effectLst/>
              <a:latin typeface="+mn-lt"/>
              <a:ea typeface="+mn-ea"/>
              <a:cs typeface="+mn-cs"/>
            </a:rPr>
            <a:t> </a:t>
          </a:r>
          <a:r>
            <a:rPr lang="en-US" sz="1100" b="0" i="0" u="none" strike="noStrike">
              <a:solidFill>
                <a:srgbClr val="000000"/>
              </a:solidFill>
              <a:effectLst/>
              <a:latin typeface="+mn-lt"/>
            </a:rPr>
            <a:t>Protistan general  </a:t>
          </a:r>
          <a:br>
            <a:rPr lang="en-US" sz="1100" b="0" i="0" u="none" strike="noStrike">
              <a:solidFill>
                <a:srgbClr val="000000"/>
              </a:solidFill>
              <a:effectLst/>
              <a:latin typeface="+mn-lt"/>
            </a:rPr>
          </a:br>
          <a:r>
            <a:rPr lang="en-US" sz="1100" b="0" i="0" u="none" strike="noStrike">
              <a:solidFill>
                <a:srgbClr val="000000"/>
              </a:solidFill>
              <a:effectLst/>
              <a:latin typeface="+mn-lt"/>
            </a:rPr>
            <a:t>-Jehovas witness </a:t>
          </a:r>
          <a:r>
            <a:rPr lang="en-US"/>
            <a:t> was categorized as</a:t>
          </a:r>
          <a:r>
            <a:rPr lang="en-US" baseline="0"/>
            <a:t> </a:t>
          </a:r>
          <a:r>
            <a:rPr lang="en-US" sz="1100" b="0" i="0" u="none" strike="noStrike">
              <a:solidFill>
                <a:srgbClr val="000000"/>
              </a:solidFill>
              <a:effectLst/>
              <a:latin typeface="+mn-lt"/>
            </a:rPr>
            <a:t>Christian General.</a:t>
          </a:r>
        </a:p>
        <a:p>
          <a:r>
            <a:rPr lang="en-US" sz="1100" b="0" i="0" u="none" strike="noStrike">
              <a:solidFill>
                <a:srgbClr val="000000"/>
              </a:solidFill>
              <a:effectLst/>
              <a:latin typeface="+mn-lt"/>
            </a:rPr>
            <a:t>2015: Undeclared</a:t>
          </a:r>
          <a:r>
            <a:rPr lang="en-US" sz="1100" b="0" i="0" u="none" strike="noStrike" baseline="0">
              <a:solidFill>
                <a:srgbClr val="000000"/>
              </a:solidFill>
              <a:effectLst/>
              <a:latin typeface="+mn-lt"/>
            </a:rPr>
            <a:t> grouped with other unspecified</a:t>
          </a:r>
          <a:r>
            <a:rPr lang="en-US" sz="1100" b="0" i="0" u="none" strike="noStrike" baseline="0">
              <a:solidFill>
                <a:schemeClr val="dk1"/>
              </a:solidFill>
              <a:effectLst/>
              <a:latin typeface="+mn-lt"/>
            </a:rPr>
            <a:t>.</a:t>
          </a:r>
          <a:endParaRPr lang="en-US" sz="1100" b="0" i="0" u="none" strike="noStrike" baseline="0">
            <a:solidFill>
              <a:srgbClr val="000000"/>
            </a:solidFill>
            <a:effectLst/>
            <a:latin typeface="+mn-lt"/>
          </a:endParaRPr>
        </a:p>
      </xdr:txBody>
    </xdr:sp>
    <xdr:clientData/>
  </xdr:twoCellAnchor>
  <xdr:twoCellAnchor>
    <xdr:from>
      <xdr:col>39</xdr:col>
      <xdr:colOff>301625</xdr:colOff>
      <xdr:row>84</xdr:row>
      <xdr:rowOff>141816</xdr:rowOff>
    </xdr:from>
    <xdr:to>
      <xdr:col>53</xdr:col>
      <xdr:colOff>566207</xdr:colOff>
      <xdr:row>102</xdr:row>
      <xdr:rowOff>27516</xdr:rowOff>
    </xdr:to>
    <xdr:graphicFrame macro="">
      <xdr:nvGraphicFramePr>
        <xdr:cNvPr id="10" name="Chart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actBook/FactBook14-15/Students/Religious%20Preferences%201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tail FA 09-13"/>
      <sheetName val="Summary 2013"/>
      <sheetName val="Summary 2011"/>
      <sheetName val="Detail FA10"/>
      <sheetName val="Detail FA09"/>
      <sheetName val="Summary07"/>
      <sheetName val="Table07"/>
      <sheetName val="DetailDataFA07"/>
      <sheetName val="Summary06"/>
      <sheetName val="Table06"/>
      <sheetName val="DetailDataFA06"/>
      <sheetName val="Summary05"/>
      <sheetName val="ListAllFA05"/>
      <sheetName val="AllCatholicFa05"/>
      <sheetName val="ListAllFA04 (2)"/>
      <sheetName val="Summary04"/>
      <sheetName val="ListAllFA04"/>
      <sheetName val="Summary03"/>
      <sheetName val="ListFA03"/>
      <sheetName val="EthnicLIst03"/>
      <sheetName val="Summary02 "/>
      <sheetName val="Summary01"/>
      <sheetName val="Summary00"/>
      <sheetName val="2001"/>
      <sheetName val="2000"/>
      <sheetName val="1999"/>
      <sheetName val="1998"/>
      <sheetName val="1997"/>
      <sheetName val="Sheet3"/>
      <sheetName val="Sheet4"/>
      <sheetName val="Sheet5"/>
      <sheetName val="Sheet6"/>
      <sheetName val="Sheet7"/>
      <sheetName val="Sheet8"/>
      <sheetName val="Sheet9"/>
      <sheetName val="Sheet10"/>
      <sheetName val="Sheet11"/>
      <sheetName val="Sheet12"/>
      <sheetName val="Sheet13"/>
      <sheetName val="Sheet14"/>
      <sheetName val="Sheet15"/>
      <sheetName val="Sheet16"/>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ow r="47">
          <cell r="C47">
            <v>313</v>
          </cell>
        </row>
      </sheetData>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externalLinkPath" Target="/Users/Aaron/Documents/Religious%20Preferences%202016%202.xlsx" TargetMode="Externa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invalid="1" refreshedBy="Ranalli, Carlee K (ranallc)" refreshedDate="42503.616631481484" createdVersion="4" refreshedVersion="4" minRefreshableVersion="3" recordCount="1584">
  <cacheSource type="worksheet">
    <worksheetSource ref="A1:A65536" sheet="data15" r:id="rId1"/>
  </cacheSource>
  <cacheFields count="1">
    <cacheField name="Stu Denomination Desc" numFmtId="0">
      <sharedItems containsBlank="1" count="35">
        <s v="Roman Catholic"/>
        <s v="Undeclared"/>
        <s v="Methodist"/>
        <s v="Jehovah Witness"/>
        <s v="Lutheran"/>
        <s v="7th Day Adventist"/>
        <s v="Episcopalian"/>
        <s v="Baptist"/>
        <s v="Buddhist"/>
        <s v="Christian"/>
        <s v="Quaker Rel.Society of Friends"/>
        <s v="Protestant"/>
        <s v="Hindu"/>
        <s v="Orthodox (Greek or Russian)"/>
        <s v="Presbyterian"/>
        <s v="Atheist/Agnostic"/>
        <s v="Brethren"/>
        <s v="Anglican"/>
        <s v="Orthodox"/>
        <s v="Mennonite"/>
        <s v="Jewish"/>
        <s v="Sikhism"/>
        <s v="Church of Christ"/>
        <s v="Wicca"/>
        <s v="Islam"/>
        <s v="Pentecostals"/>
        <s v="Latter-Day Saints"/>
        <s v="Unitarians"/>
        <s v="Other Religion"/>
        <s v="Christian Science"/>
        <s v="United Church Christ"/>
        <s v="Assembly of God"/>
        <s v="Scientology"/>
        <m/>
        <s v="BLANK" u="1"/>
      </sharedItems>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r:id="rId1" refreshedBy="Ranalli, Carlee K (ranallc)" refreshedDate="43021.455485995371" createdVersion="6" refreshedVersion="6" minRefreshableVersion="3" recordCount="1496">
  <cacheSource type="worksheet">
    <worksheetSource ref="A1:A1048576" sheet="Sheet2"/>
  </cacheSource>
  <cacheFields count="1">
    <cacheField name="Stu Denomination Desc" numFmtId="0">
      <sharedItems containsBlank="1" count="33">
        <s v="Undeclared"/>
        <s v="Roman Catholic"/>
        <s v="Christian"/>
        <s v="Jehovah Witness"/>
        <s v="Methodist"/>
        <s v="Lutheran"/>
        <s v="Buddhist"/>
        <s v="Jewish"/>
        <s v="Hindu"/>
        <s v="Presbyterian"/>
        <s v="Unitarians"/>
        <s v="Baptist"/>
        <s v="Atheist/Agnostic"/>
        <s v="Brethren"/>
        <s v="Orthodox"/>
        <s v="Quaker Rel.Society of Friends"/>
        <s v="Anglican"/>
        <s v="United Church Christ"/>
        <s v="Sikhism"/>
        <s v="Wicca"/>
        <s v="Episcopalian"/>
        <s v="Latter-Day Saints"/>
        <s v="Church of Christ"/>
        <s v="Moslem"/>
        <s v="Christian Science"/>
        <s v="Pentecostals"/>
        <s v="Assembly of God"/>
        <s v="Church of Nazarene"/>
        <s v="Christian Reformed"/>
        <s v="Other Religion"/>
        <s v="Jainism"/>
        <s v="7th Day Adventist"/>
        <m/>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496">
  <r>
    <x v="0"/>
  </r>
  <r>
    <x v="1"/>
  </r>
  <r>
    <x v="2"/>
  </r>
  <r>
    <x v="1"/>
  </r>
  <r>
    <x v="0"/>
  </r>
  <r>
    <x v="3"/>
  </r>
  <r>
    <x v="4"/>
  </r>
  <r>
    <x v="1"/>
  </r>
  <r>
    <x v="1"/>
  </r>
  <r>
    <x v="5"/>
  </r>
  <r>
    <x v="5"/>
  </r>
  <r>
    <x v="5"/>
  </r>
  <r>
    <x v="1"/>
  </r>
  <r>
    <x v="4"/>
  </r>
  <r>
    <x v="6"/>
  </r>
  <r>
    <x v="4"/>
  </r>
  <r>
    <x v="2"/>
  </r>
  <r>
    <x v="1"/>
  </r>
  <r>
    <x v="7"/>
  </r>
  <r>
    <x v="1"/>
  </r>
  <r>
    <x v="0"/>
  </r>
  <r>
    <x v="0"/>
  </r>
  <r>
    <x v="1"/>
  </r>
  <r>
    <x v="5"/>
  </r>
  <r>
    <x v="1"/>
  </r>
  <r>
    <x v="1"/>
  </r>
  <r>
    <x v="8"/>
  </r>
  <r>
    <x v="1"/>
  </r>
  <r>
    <x v="2"/>
  </r>
  <r>
    <x v="9"/>
  </r>
  <r>
    <x v="10"/>
  </r>
  <r>
    <x v="5"/>
  </r>
  <r>
    <x v="1"/>
  </r>
  <r>
    <x v="0"/>
  </r>
  <r>
    <x v="9"/>
  </r>
  <r>
    <x v="2"/>
  </r>
  <r>
    <x v="11"/>
  </r>
  <r>
    <x v="1"/>
  </r>
  <r>
    <x v="4"/>
  </r>
  <r>
    <x v="0"/>
  </r>
  <r>
    <x v="2"/>
  </r>
  <r>
    <x v="4"/>
  </r>
  <r>
    <x v="0"/>
  </r>
  <r>
    <x v="4"/>
  </r>
  <r>
    <x v="1"/>
  </r>
  <r>
    <x v="0"/>
  </r>
  <r>
    <x v="0"/>
  </r>
  <r>
    <x v="11"/>
  </r>
  <r>
    <x v="1"/>
  </r>
  <r>
    <x v="2"/>
  </r>
  <r>
    <x v="12"/>
  </r>
  <r>
    <x v="4"/>
  </r>
  <r>
    <x v="1"/>
  </r>
  <r>
    <x v="4"/>
  </r>
  <r>
    <x v="13"/>
  </r>
  <r>
    <x v="1"/>
  </r>
  <r>
    <x v="4"/>
  </r>
  <r>
    <x v="2"/>
  </r>
  <r>
    <x v="0"/>
  </r>
  <r>
    <x v="1"/>
  </r>
  <r>
    <x v="0"/>
  </r>
  <r>
    <x v="2"/>
  </r>
  <r>
    <x v="4"/>
  </r>
  <r>
    <x v="1"/>
  </r>
  <r>
    <x v="1"/>
  </r>
  <r>
    <x v="14"/>
  </r>
  <r>
    <x v="1"/>
  </r>
  <r>
    <x v="5"/>
  </r>
  <r>
    <x v="1"/>
  </r>
  <r>
    <x v="2"/>
  </r>
  <r>
    <x v="1"/>
  </r>
  <r>
    <x v="1"/>
  </r>
  <r>
    <x v="5"/>
  </r>
  <r>
    <x v="4"/>
  </r>
  <r>
    <x v="0"/>
  </r>
  <r>
    <x v="2"/>
  </r>
  <r>
    <x v="2"/>
  </r>
  <r>
    <x v="4"/>
  </r>
  <r>
    <x v="2"/>
  </r>
  <r>
    <x v="11"/>
  </r>
  <r>
    <x v="0"/>
  </r>
  <r>
    <x v="1"/>
  </r>
  <r>
    <x v="0"/>
  </r>
  <r>
    <x v="1"/>
  </r>
  <r>
    <x v="6"/>
  </r>
  <r>
    <x v="2"/>
  </r>
  <r>
    <x v="4"/>
  </r>
  <r>
    <x v="5"/>
  </r>
  <r>
    <x v="5"/>
  </r>
  <r>
    <x v="15"/>
  </r>
  <r>
    <x v="11"/>
  </r>
  <r>
    <x v="11"/>
  </r>
  <r>
    <x v="0"/>
  </r>
  <r>
    <x v="0"/>
  </r>
  <r>
    <x v="11"/>
  </r>
  <r>
    <x v="11"/>
  </r>
  <r>
    <x v="5"/>
  </r>
  <r>
    <x v="1"/>
  </r>
  <r>
    <x v="2"/>
  </r>
  <r>
    <x v="2"/>
  </r>
  <r>
    <x v="5"/>
  </r>
  <r>
    <x v="1"/>
  </r>
  <r>
    <x v="0"/>
  </r>
  <r>
    <x v="1"/>
  </r>
  <r>
    <x v="2"/>
  </r>
  <r>
    <x v="5"/>
  </r>
  <r>
    <x v="5"/>
  </r>
  <r>
    <x v="5"/>
  </r>
  <r>
    <x v="16"/>
  </r>
  <r>
    <x v="2"/>
  </r>
  <r>
    <x v="1"/>
  </r>
  <r>
    <x v="0"/>
  </r>
  <r>
    <x v="1"/>
  </r>
  <r>
    <x v="1"/>
  </r>
  <r>
    <x v="1"/>
  </r>
  <r>
    <x v="1"/>
  </r>
  <r>
    <x v="0"/>
  </r>
  <r>
    <x v="4"/>
  </r>
  <r>
    <x v="4"/>
  </r>
  <r>
    <x v="1"/>
  </r>
  <r>
    <x v="1"/>
  </r>
  <r>
    <x v="4"/>
  </r>
  <r>
    <x v="17"/>
  </r>
  <r>
    <x v="0"/>
  </r>
  <r>
    <x v="4"/>
  </r>
  <r>
    <x v="8"/>
  </r>
  <r>
    <x v="18"/>
  </r>
  <r>
    <x v="11"/>
  </r>
  <r>
    <x v="6"/>
  </r>
  <r>
    <x v="9"/>
  </r>
  <r>
    <x v="5"/>
  </r>
  <r>
    <x v="9"/>
  </r>
  <r>
    <x v="1"/>
  </r>
  <r>
    <x v="9"/>
  </r>
  <r>
    <x v="13"/>
  </r>
  <r>
    <x v="5"/>
  </r>
  <r>
    <x v="19"/>
  </r>
  <r>
    <x v="1"/>
  </r>
  <r>
    <x v="2"/>
  </r>
  <r>
    <x v="2"/>
  </r>
  <r>
    <x v="0"/>
  </r>
  <r>
    <x v="2"/>
  </r>
  <r>
    <x v="1"/>
  </r>
  <r>
    <x v="1"/>
  </r>
  <r>
    <x v="1"/>
  </r>
  <r>
    <x v="5"/>
  </r>
  <r>
    <x v="0"/>
  </r>
  <r>
    <x v="4"/>
  </r>
  <r>
    <x v="1"/>
  </r>
  <r>
    <x v="17"/>
  </r>
  <r>
    <x v="7"/>
  </r>
  <r>
    <x v="2"/>
  </r>
  <r>
    <x v="2"/>
  </r>
  <r>
    <x v="20"/>
  </r>
  <r>
    <x v="4"/>
  </r>
  <r>
    <x v="1"/>
  </r>
  <r>
    <x v="2"/>
  </r>
  <r>
    <x v="1"/>
  </r>
  <r>
    <x v="2"/>
  </r>
  <r>
    <x v="1"/>
  </r>
  <r>
    <x v="5"/>
  </r>
  <r>
    <x v="9"/>
  </r>
  <r>
    <x v="7"/>
  </r>
  <r>
    <x v="16"/>
  </r>
  <r>
    <x v="0"/>
  </r>
  <r>
    <x v="0"/>
  </r>
  <r>
    <x v="21"/>
  </r>
  <r>
    <x v="11"/>
  </r>
  <r>
    <x v="1"/>
  </r>
  <r>
    <x v="1"/>
  </r>
  <r>
    <x v="5"/>
  </r>
  <r>
    <x v="2"/>
  </r>
  <r>
    <x v="22"/>
  </r>
  <r>
    <x v="0"/>
  </r>
  <r>
    <x v="5"/>
  </r>
  <r>
    <x v="2"/>
  </r>
  <r>
    <x v="1"/>
  </r>
  <r>
    <x v="22"/>
  </r>
  <r>
    <x v="22"/>
  </r>
  <r>
    <x v="10"/>
  </r>
  <r>
    <x v="1"/>
  </r>
  <r>
    <x v="2"/>
  </r>
  <r>
    <x v="23"/>
  </r>
  <r>
    <x v="2"/>
  </r>
  <r>
    <x v="1"/>
  </r>
  <r>
    <x v="2"/>
  </r>
  <r>
    <x v="16"/>
  </r>
  <r>
    <x v="14"/>
  </r>
  <r>
    <x v="6"/>
  </r>
  <r>
    <x v="0"/>
  </r>
  <r>
    <x v="1"/>
  </r>
  <r>
    <x v="2"/>
  </r>
  <r>
    <x v="13"/>
  </r>
  <r>
    <x v="4"/>
  </r>
  <r>
    <x v="1"/>
  </r>
  <r>
    <x v="4"/>
  </r>
  <r>
    <x v="0"/>
  </r>
  <r>
    <x v="1"/>
  </r>
  <r>
    <x v="0"/>
  </r>
  <r>
    <x v="1"/>
  </r>
  <r>
    <x v="4"/>
  </r>
  <r>
    <x v="1"/>
  </r>
  <r>
    <x v="1"/>
  </r>
  <r>
    <x v="1"/>
  </r>
  <r>
    <x v="2"/>
  </r>
  <r>
    <x v="1"/>
  </r>
  <r>
    <x v="0"/>
  </r>
  <r>
    <x v="4"/>
  </r>
  <r>
    <x v="0"/>
  </r>
  <r>
    <x v="5"/>
  </r>
  <r>
    <x v="0"/>
  </r>
  <r>
    <x v="2"/>
  </r>
  <r>
    <x v="24"/>
  </r>
  <r>
    <x v="5"/>
  </r>
  <r>
    <x v="25"/>
  </r>
  <r>
    <x v="2"/>
  </r>
  <r>
    <x v="4"/>
  </r>
  <r>
    <x v="5"/>
  </r>
  <r>
    <x v="17"/>
  </r>
  <r>
    <x v="9"/>
  </r>
  <r>
    <x v="4"/>
  </r>
  <r>
    <x v="5"/>
  </r>
  <r>
    <x v="4"/>
  </r>
  <r>
    <x v="2"/>
  </r>
  <r>
    <x v="22"/>
  </r>
  <r>
    <x v="9"/>
  </r>
  <r>
    <x v="1"/>
  </r>
  <r>
    <x v="0"/>
  </r>
  <r>
    <x v="22"/>
  </r>
  <r>
    <x v="2"/>
  </r>
  <r>
    <x v="1"/>
  </r>
  <r>
    <x v="4"/>
  </r>
  <r>
    <x v="0"/>
  </r>
  <r>
    <x v="2"/>
  </r>
  <r>
    <x v="2"/>
  </r>
  <r>
    <x v="0"/>
  </r>
  <r>
    <x v="16"/>
  </r>
  <r>
    <x v="9"/>
  </r>
  <r>
    <x v="4"/>
  </r>
  <r>
    <x v="4"/>
  </r>
  <r>
    <x v="5"/>
  </r>
  <r>
    <x v="7"/>
  </r>
  <r>
    <x v="1"/>
  </r>
  <r>
    <x v="4"/>
  </r>
  <r>
    <x v="7"/>
  </r>
  <r>
    <x v="0"/>
  </r>
  <r>
    <x v="1"/>
  </r>
  <r>
    <x v="1"/>
  </r>
  <r>
    <x v="1"/>
  </r>
  <r>
    <x v="26"/>
  </r>
  <r>
    <x v="1"/>
  </r>
  <r>
    <x v="4"/>
  </r>
  <r>
    <x v="1"/>
  </r>
  <r>
    <x v="4"/>
  </r>
  <r>
    <x v="5"/>
  </r>
  <r>
    <x v="1"/>
  </r>
  <r>
    <x v="10"/>
  </r>
  <r>
    <x v="1"/>
  </r>
  <r>
    <x v="2"/>
  </r>
  <r>
    <x v="11"/>
  </r>
  <r>
    <x v="1"/>
  </r>
  <r>
    <x v="1"/>
  </r>
  <r>
    <x v="4"/>
  </r>
  <r>
    <x v="1"/>
  </r>
  <r>
    <x v="0"/>
  </r>
  <r>
    <x v="9"/>
  </r>
  <r>
    <x v="2"/>
  </r>
  <r>
    <x v="7"/>
  </r>
  <r>
    <x v="1"/>
  </r>
  <r>
    <x v="1"/>
  </r>
  <r>
    <x v="5"/>
  </r>
  <r>
    <x v="5"/>
  </r>
  <r>
    <x v="13"/>
  </r>
  <r>
    <x v="5"/>
  </r>
  <r>
    <x v="4"/>
  </r>
  <r>
    <x v="2"/>
  </r>
  <r>
    <x v="1"/>
  </r>
  <r>
    <x v="0"/>
  </r>
  <r>
    <x v="2"/>
  </r>
  <r>
    <x v="1"/>
  </r>
  <r>
    <x v="10"/>
  </r>
  <r>
    <x v="0"/>
  </r>
  <r>
    <x v="1"/>
  </r>
  <r>
    <x v="1"/>
  </r>
  <r>
    <x v="5"/>
  </r>
  <r>
    <x v="25"/>
  </r>
  <r>
    <x v="13"/>
  </r>
  <r>
    <x v="9"/>
  </r>
  <r>
    <x v="5"/>
  </r>
  <r>
    <x v="0"/>
  </r>
  <r>
    <x v="1"/>
  </r>
  <r>
    <x v="7"/>
  </r>
  <r>
    <x v="1"/>
  </r>
  <r>
    <x v="2"/>
  </r>
  <r>
    <x v="4"/>
  </r>
  <r>
    <x v="1"/>
  </r>
  <r>
    <x v="2"/>
  </r>
  <r>
    <x v="13"/>
  </r>
  <r>
    <x v="0"/>
  </r>
  <r>
    <x v="7"/>
  </r>
  <r>
    <x v="5"/>
  </r>
  <r>
    <x v="1"/>
  </r>
  <r>
    <x v="7"/>
  </r>
  <r>
    <x v="0"/>
  </r>
  <r>
    <x v="4"/>
  </r>
  <r>
    <x v="7"/>
  </r>
  <r>
    <x v="1"/>
  </r>
  <r>
    <x v="5"/>
  </r>
  <r>
    <x v="1"/>
  </r>
  <r>
    <x v="9"/>
  </r>
  <r>
    <x v="5"/>
  </r>
  <r>
    <x v="11"/>
  </r>
  <r>
    <x v="2"/>
  </r>
  <r>
    <x v="2"/>
  </r>
  <r>
    <x v="1"/>
  </r>
  <r>
    <x v="7"/>
  </r>
  <r>
    <x v="10"/>
  </r>
  <r>
    <x v="1"/>
  </r>
  <r>
    <x v="22"/>
  </r>
  <r>
    <x v="5"/>
  </r>
  <r>
    <x v="2"/>
  </r>
  <r>
    <x v="13"/>
  </r>
  <r>
    <x v="1"/>
  </r>
  <r>
    <x v="1"/>
  </r>
  <r>
    <x v="5"/>
  </r>
  <r>
    <x v="25"/>
  </r>
  <r>
    <x v="1"/>
  </r>
  <r>
    <x v="1"/>
  </r>
  <r>
    <x v="1"/>
  </r>
  <r>
    <x v="0"/>
  </r>
  <r>
    <x v="0"/>
  </r>
  <r>
    <x v="22"/>
  </r>
  <r>
    <x v="1"/>
  </r>
  <r>
    <x v="2"/>
  </r>
  <r>
    <x v="1"/>
  </r>
  <r>
    <x v="4"/>
  </r>
  <r>
    <x v="1"/>
  </r>
  <r>
    <x v="4"/>
  </r>
  <r>
    <x v="2"/>
  </r>
  <r>
    <x v="15"/>
  </r>
  <r>
    <x v="4"/>
  </r>
  <r>
    <x v="4"/>
  </r>
  <r>
    <x v="0"/>
  </r>
  <r>
    <x v="2"/>
  </r>
  <r>
    <x v="2"/>
  </r>
  <r>
    <x v="20"/>
  </r>
  <r>
    <x v="2"/>
  </r>
  <r>
    <x v="1"/>
  </r>
  <r>
    <x v="1"/>
  </r>
  <r>
    <x v="2"/>
  </r>
  <r>
    <x v="0"/>
  </r>
  <r>
    <x v="1"/>
  </r>
  <r>
    <x v="2"/>
  </r>
  <r>
    <x v="1"/>
  </r>
  <r>
    <x v="2"/>
  </r>
  <r>
    <x v="1"/>
  </r>
  <r>
    <x v="13"/>
  </r>
  <r>
    <x v="13"/>
  </r>
  <r>
    <x v="5"/>
  </r>
  <r>
    <x v="4"/>
  </r>
  <r>
    <x v="10"/>
  </r>
  <r>
    <x v="5"/>
  </r>
  <r>
    <x v="1"/>
  </r>
  <r>
    <x v="2"/>
  </r>
  <r>
    <x v="5"/>
  </r>
  <r>
    <x v="4"/>
  </r>
  <r>
    <x v="9"/>
  </r>
  <r>
    <x v="2"/>
  </r>
  <r>
    <x v="4"/>
  </r>
  <r>
    <x v="5"/>
  </r>
  <r>
    <x v="2"/>
  </r>
  <r>
    <x v="5"/>
  </r>
  <r>
    <x v="6"/>
  </r>
  <r>
    <x v="7"/>
  </r>
  <r>
    <x v="2"/>
  </r>
  <r>
    <x v="1"/>
  </r>
  <r>
    <x v="9"/>
  </r>
  <r>
    <x v="2"/>
  </r>
  <r>
    <x v="0"/>
  </r>
  <r>
    <x v="1"/>
  </r>
  <r>
    <x v="4"/>
  </r>
  <r>
    <x v="22"/>
  </r>
  <r>
    <x v="1"/>
  </r>
  <r>
    <x v="1"/>
  </r>
  <r>
    <x v="2"/>
  </r>
  <r>
    <x v="1"/>
  </r>
  <r>
    <x v="9"/>
  </r>
  <r>
    <x v="1"/>
  </r>
  <r>
    <x v="5"/>
  </r>
  <r>
    <x v="9"/>
  </r>
  <r>
    <x v="1"/>
  </r>
  <r>
    <x v="1"/>
  </r>
  <r>
    <x v="9"/>
  </r>
  <r>
    <x v="16"/>
  </r>
  <r>
    <x v="0"/>
  </r>
  <r>
    <x v="0"/>
  </r>
  <r>
    <x v="0"/>
  </r>
  <r>
    <x v="10"/>
  </r>
  <r>
    <x v="2"/>
  </r>
  <r>
    <x v="2"/>
  </r>
  <r>
    <x v="0"/>
  </r>
  <r>
    <x v="9"/>
  </r>
  <r>
    <x v="27"/>
  </r>
  <r>
    <x v="2"/>
  </r>
  <r>
    <x v="1"/>
  </r>
  <r>
    <x v="1"/>
  </r>
  <r>
    <x v="22"/>
  </r>
  <r>
    <x v="0"/>
  </r>
  <r>
    <x v="11"/>
  </r>
  <r>
    <x v="0"/>
  </r>
  <r>
    <x v="17"/>
  </r>
  <r>
    <x v="4"/>
  </r>
  <r>
    <x v="1"/>
  </r>
  <r>
    <x v="4"/>
  </r>
  <r>
    <x v="5"/>
  </r>
  <r>
    <x v="16"/>
  </r>
  <r>
    <x v="1"/>
  </r>
  <r>
    <x v="5"/>
  </r>
  <r>
    <x v="1"/>
  </r>
  <r>
    <x v="23"/>
  </r>
  <r>
    <x v="8"/>
  </r>
  <r>
    <x v="19"/>
  </r>
  <r>
    <x v="9"/>
  </r>
  <r>
    <x v="2"/>
  </r>
  <r>
    <x v="5"/>
  </r>
  <r>
    <x v="1"/>
  </r>
  <r>
    <x v="4"/>
  </r>
  <r>
    <x v="7"/>
  </r>
  <r>
    <x v="4"/>
  </r>
  <r>
    <x v="9"/>
  </r>
  <r>
    <x v="5"/>
  </r>
  <r>
    <x v="1"/>
  </r>
  <r>
    <x v="5"/>
  </r>
  <r>
    <x v="0"/>
  </r>
  <r>
    <x v="1"/>
  </r>
  <r>
    <x v="1"/>
  </r>
  <r>
    <x v="4"/>
  </r>
  <r>
    <x v="1"/>
  </r>
  <r>
    <x v="1"/>
  </r>
  <r>
    <x v="1"/>
  </r>
  <r>
    <x v="2"/>
  </r>
  <r>
    <x v="0"/>
  </r>
  <r>
    <x v="2"/>
  </r>
  <r>
    <x v="2"/>
  </r>
  <r>
    <x v="2"/>
  </r>
  <r>
    <x v="22"/>
  </r>
  <r>
    <x v="1"/>
  </r>
  <r>
    <x v="5"/>
  </r>
  <r>
    <x v="2"/>
  </r>
  <r>
    <x v="9"/>
  </r>
  <r>
    <x v="4"/>
  </r>
  <r>
    <x v="1"/>
  </r>
  <r>
    <x v="9"/>
  </r>
  <r>
    <x v="5"/>
  </r>
  <r>
    <x v="0"/>
  </r>
  <r>
    <x v="6"/>
  </r>
  <r>
    <x v="9"/>
  </r>
  <r>
    <x v="4"/>
  </r>
  <r>
    <x v="1"/>
  </r>
  <r>
    <x v="1"/>
  </r>
  <r>
    <x v="2"/>
  </r>
  <r>
    <x v="1"/>
  </r>
  <r>
    <x v="1"/>
  </r>
  <r>
    <x v="4"/>
  </r>
  <r>
    <x v="1"/>
  </r>
  <r>
    <x v="1"/>
  </r>
  <r>
    <x v="11"/>
  </r>
  <r>
    <x v="4"/>
  </r>
  <r>
    <x v="4"/>
  </r>
  <r>
    <x v="1"/>
  </r>
  <r>
    <x v="10"/>
  </r>
  <r>
    <x v="0"/>
  </r>
  <r>
    <x v="9"/>
  </r>
  <r>
    <x v="7"/>
  </r>
  <r>
    <x v="2"/>
  </r>
  <r>
    <x v="0"/>
  </r>
  <r>
    <x v="0"/>
  </r>
  <r>
    <x v="0"/>
  </r>
  <r>
    <x v="1"/>
  </r>
  <r>
    <x v="5"/>
  </r>
  <r>
    <x v="1"/>
  </r>
  <r>
    <x v="28"/>
  </r>
  <r>
    <x v="9"/>
  </r>
  <r>
    <x v="1"/>
  </r>
  <r>
    <x v="16"/>
  </r>
  <r>
    <x v="0"/>
  </r>
  <r>
    <x v="4"/>
  </r>
  <r>
    <x v="1"/>
  </r>
  <r>
    <x v="9"/>
  </r>
  <r>
    <x v="9"/>
  </r>
  <r>
    <x v="13"/>
  </r>
  <r>
    <x v="9"/>
  </r>
  <r>
    <x v="9"/>
  </r>
  <r>
    <x v="4"/>
  </r>
  <r>
    <x v="6"/>
  </r>
  <r>
    <x v="0"/>
  </r>
  <r>
    <x v="6"/>
  </r>
  <r>
    <x v="10"/>
  </r>
  <r>
    <x v="2"/>
  </r>
  <r>
    <x v="1"/>
  </r>
  <r>
    <x v="0"/>
  </r>
  <r>
    <x v="2"/>
  </r>
  <r>
    <x v="1"/>
  </r>
  <r>
    <x v="1"/>
  </r>
  <r>
    <x v="4"/>
  </r>
  <r>
    <x v="1"/>
  </r>
  <r>
    <x v="5"/>
  </r>
  <r>
    <x v="4"/>
  </r>
  <r>
    <x v="2"/>
  </r>
  <r>
    <x v="1"/>
  </r>
  <r>
    <x v="11"/>
  </r>
  <r>
    <x v="9"/>
  </r>
  <r>
    <x v="1"/>
  </r>
  <r>
    <x v="0"/>
  </r>
  <r>
    <x v="1"/>
  </r>
  <r>
    <x v="2"/>
  </r>
  <r>
    <x v="1"/>
  </r>
  <r>
    <x v="2"/>
  </r>
  <r>
    <x v="0"/>
  </r>
  <r>
    <x v="9"/>
  </r>
  <r>
    <x v="11"/>
  </r>
  <r>
    <x v="1"/>
  </r>
  <r>
    <x v="4"/>
  </r>
  <r>
    <x v="2"/>
  </r>
  <r>
    <x v="16"/>
  </r>
  <r>
    <x v="4"/>
  </r>
  <r>
    <x v="22"/>
  </r>
  <r>
    <x v="2"/>
  </r>
  <r>
    <x v="2"/>
  </r>
  <r>
    <x v="1"/>
  </r>
  <r>
    <x v="22"/>
  </r>
  <r>
    <x v="2"/>
  </r>
  <r>
    <x v="0"/>
  </r>
  <r>
    <x v="1"/>
  </r>
  <r>
    <x v="2"/>
  </r>
  <r>
    <x v="5"/>
  </r>
  <r>
    <x v="2"/>
  </r>
  <r>
    <x v="4"/>
  </r>
  <r>
    <x v="22"/>
  </r>
  <r>
    <x v="0"/>
  </r>
  <r>
    <x v="7"/>
  </r>
  <r>
    <x v="22"/>
  </r>
  <r>
    <x v="11"/>
  </r>
  <r>
    <x v="0"/>
  </r>
  <r>
    <x v="2"/>
  </r>
  <r>
    <x v="1"/>
  </r>
  <r>
    <x v="7"/>
  </r>
  <r>
    <x v="0"/>
  </r>
  <r>
    <x v="1"/>
  </r>
  <r>
    <x v="0"/>
  </r>
  <r>
    <x v="22"/>
  </r>
  <r>
    <x v="22"/>
  </r>
  <r>
    <x v="2"/>
  </r>
  <r>
    <x v="4"/>
  </r>
  <r>
    <x v="9"/>
  </r>
  <r>
    <x v="4"/>
  </r>
  <r>
    <x v="17"/>
  </r>
  <r>
    <x v="11"/>
  </r>
  <r>
    <x v="9"/>
  </r>
  <r>
    <x v="22"/>
  </r>
  <r>
    <x v="4"/>
  </r>
  <r>
    <x v="1"/>
  </r>
  <r>
    <x v="2"/>
  </r>
  <r>
    <x v="2"/>
  </r>
  <r>
    <x v="4"/>
  </r>
  <r>
    <x v="1"/>
  </r>
  <r>
    <x v="17"/>
  </r>
  <r>
    <x v="0"/>
  </r>
  <r>
    <x v="20"/>
  </r>
  <r>
    <x v="1"/>
  </r>
  <r>
    <x v="1"/>
  </r>
  <r>
    <x v="1"/>
  </r>
  <r>
    <x v="0"/>
  </r>
  <r>
    <x v="11"/>
  </r>
  <r>
    <x v="2"/>
  </r>
  <r>
    <x v="11"/>
  </r>
  <r>
    <x v="4"/>
  </r>
  <r>
    <x v="1"/>
  </r>
  <r>
    <x v="1"/>
  </r>
  <r>
    <x v="1"/>
  </r>
  <r>
    <x v="0"/>
  </r>
  <r>
    <x v="0"/>
  </r>
  <r>
    <x v="6"/>
  </r>
  <r>
    <x v="9"/>
  </r>
  <r>
    <x v="22"/>
  </r>
  <r>
    <x v="7"/>
  </r>
  <r>
    <x v="4"/>
  </r>
  <r>
    <x v="2"/>
  </r>
  <r>
    <x v="0"/>
  </r>
  <r>
    <x v="14"/>
  </r>
  <r>
    <x v="9"/>
  </r>
  <r>
    <x v="2"/>
  </r>
  <r>
    <x v="25"/>
  </r>
  <r>
    <x v="2"/>
  </r>
  <r>
    <x v="1"/>
  </r>
  <r>
    <x v="1"/>
  </r>
  <r>
    <x v="29"/>
  </r>
  <r>
    <x v="0"/>
  </r>
  <r>
    <x v="11"/>
  </r>
  <r>
    <x v="4"/>
  </r>
  <r>
    <x v="5"/>
  </r>
  <r>
    <x v="6"/>
  </r>
  <r>
    <x v="1"/>
  </r>
  <r>
    <x v="4"/>
  </r>
  <r>
    <x v="1"/>
  </r>
  <r>
    <x v="17"/>
  </r>
  <r>
    <x v="2"/>
  </r>
  <r>
    <x v="2"/>
  </r>
  <r>
    <x v="0"/>
  </r>
  <r>
    <x v="8"/>
  </r>
  <r>
    <x v="1"/>
  </r>
  <r>
    <x v="5"/>
  </r>
  <r>
    <x v="10"/>
  </r>
  <r>
    <x v="11"/>
  </r>
  <r>
    <x v="2"/>
  </r>
  <r>
    <x v="4"/>
  </r>
  <r>
    <x v="8"/>
  </r>
  <r>
    <x v="1"/>
  </r>
  <r>
    <x v="4"/>
  </r>
  <r>
    <x v="1"/>
  </r>
  <r>
    <x v="1"/>
  </r>
  <r>
    <x v="12"/>
  </r>
  <r>
    <x v="2"/>
  </r>
  <r>
    <x v="2"/>
  </r>
  <r>
    <x v="1"/>
  </r>
  <r>
    <x v="0"/>
  </r>
  <r>
    <x v="4"/>
  </r>
  <r>
    <x v="0"/>
  </r>
  <r>
    <x v="5"/>
  </r>
  <r>
    <x v="2"/>
  </r>
  <r>
    <x v="1"/>
  </r>
  <r>
    <x v="6"/>
  </r>
  <r>
    <x v="5"/>
  </r>
  <r>
    <x v="7"/>
  </r>
  <r>
    <x v="7"/>
  </r>
  <r>
    <x v="22"/>
  </r>
  <r>
    <x v="8"/>
  </r>
  <r>
    <x v="1"/>
  </r>
  <r>
    <x v="0"/>
  </r>
  <r>
    <x v="1"/>
  </r>
  <r>
    <x v="2"/>
  </r>
  <r>
    <x v="2"/>
  </r>
  <r>
    <x v="13"/>
  </r>
  <r>
    <x v="2"/>
  </r>
  <r>
    <x v="4"/>
  </r>
  <r>
    <x v="5"/>
  </r>
  <r>
    <x v="2"/>
  </r>
  <r>
    <x v="9"/>
  </r>
  <r>
    <x v="4"/>
  </r>
  <r>
    <x v="23"/>
  </r>
  <r>
    <x v="20"/>
  </r>
  <r>
    <x v="16"/>
  </r>
  <r>
    <x v="4"/>
  </r>
  <r>
    <x v="1"/>
  </r>
  <r>
    <x v="2"/>
  </r>
  <r>
    <x v="1"/>
  </r>
  <r>
    <x v="5"/>
  </r>
  <r>
    <x v="4"/>
  </r>
  <r>
    <x v="19"/>
  </r>
  <r>
    <x v="1"/>
  </r>
  <r>
    <x v="2"/>
  </r>
  <r>
    <x v="1"/>
  </r>
  <r>
    <x v="1"/>
  </r>
  <r>
    <x v="9"/>
  </r>
  <r>
    <x v="1"/>
  </r>
  <r>
    <x v="4"/>
  </r>
  <r>
    <x v="1"/>
  </r>
  <r>
    <x v="2"/>
  </r>
  <r>
    <x v="14"/>
  </r>
  <r>
    <x v="2"/>
  </r>
  <r>
    <x v="1"/>
  </r>
  <r>
    <x v="4"/>
  </r>
  <r>
    <x v="1"/>
  </r>
  <r>
    <x v="17"/>
  </r>
  <r>
    <x v="0"/>
  </r>
  <r>
    <x v="2"/>
  </r>
  <r>
    <x v="4"/>
  </r>
  <r>
    <x v="2"/>
  </r>
  <r>
    <x v="1"/>
  </r>
  <r>
    <x v="1"/>
  </r>
  <r>
    <x v="1"/>
  </r>
  <r>
    <x v="0"/>
  </r>
  <r>
    <x v="1"/>
  </r>
  <r>
    <x v="0"/>
  </r>
  <r>
    <x v="1"/>
  </r>
  <r>
    <x v="1"/>
  </r>
  <r>
    <x v="5"/>
  </r>
  <r>
    <x v="1"/>
  </r>
  <r>
    <x v="0"/>
  </r>
  <r>
    <x v="1"/>
  </r>
  <r>
    <x v="4"/>
  </r>
  <r>
    <x v="5"/>
  </r>
  <r>
    <x v="0"/>
  </r>
  <r>
    <x v="15"/>
  </r>
  <r>
    <x v="0"/>
  </r>
  <r>
    <x v="1"/>
  </r>
  <r>
    <x v="2"/>
  </r>
  <r>
    <x v="4"/>
  </r>
  <r>
    <x v="1"/>
  </r>
  <r>
    <x v="4"/>
  </r>
  <r>
    <x v="5"/>
  </r>
  <r>
    <x v="0"/>
  </r>
  <r>
    <x v="4"/>
  </r>
  <r>
    <x v="22"/>
  </r>
  <r>
    <x v="1"/>
  </r>
  <r>
    <x v="1"/>
  </r>
  <r>
    <x v="2"/>
  </r>
  <r>
    <x v="2"/>
  </r>
  <r>
    <x v="7"/>
  </r>
  <r>
    <x v="0"/>
  </r>
  <r>
    <x v="1"/>
  </r>
  <r>
    <x v="5"/>
  </r>
  <r>
    <x v="0"/>
  </r>
  <r>
    <x v="0"/>
  </r>
  <r>
    <x v="1"/>
  </r>
  <r>
    <x v="0"/>
  </r>
  <r>
    <x v="0"/>
  </r>
  <r>
    <x v="4"/>
  </r>
  <r>
    <x v="1"/>
  </r>
  <r>
    <x v="7"/>
  </r>
  <r>
    <x v="1"/>
  </r>
  <r>
    <x v="1"/>
  </r>
  <r>
    <x v="1"/>
  </r>
  <r>
    <x v="1"/>
  </r>
  <r>
    <x v="1"/>
  </r>
  <r>
    <x v="1"/>
  </r>
  <r>
    <x v="11"/>
  </r>
  <r>
    <x v="1"/>
  </r>
  <r>
    <x v="30"/>
  </r>
  <r>
    <x v="22"/>
  </r>
  <r>
    <x v="2"/>
  </r>
  <r>
    <x v="23"/>
  </r>
  <r>
    <x v="4"/>
  </r>
  <r>
    <x v="2"/>
  </r>
  <r>
    <x v="10"/>
  </r>
  <r>
    <x v="2"/>
  </r>
  <r>
    <x v="0"/>
  </r>
  <r>
    <x v="1"/>
  </r>
  <r>
    <x v="9"/>
  </r>
  <r>
    <x v="4"/>
  </r>
  <r>
    <x v="4"/>
  </r>
  <r>
    <x v="0"/>
  </r>
  <r>
    <x v="22"/>
  </r>
  <r>
    <x v="4"/>
  </r>
  <r>
    <x v="4"/>
  </r>
  <r>
    <x v="5"/>
  </r>
  <r>
    <x v="9"/>
  </r>
  <r>
    <x v="5"/>
  </r>
  <r>
    <x v="13"/>
  </r>
  <r>
    <x v="0"/>
  </r>
  <r>
    <x v="14"/>
  </r>
  <r>
    <x v="2"/>
  </r>
  <r>
    <x v="2"/>
  </r>
  <r>
    <x v="16"/>
  </r>
  <r>
    <x v="11"/>
  </r>
  <r>
    <x v="1"/>
  </r>
  <r>
    <x v="4"/>
  </r>
  <r>
    <x v="1"/>
  </r>
  <r>
    <x v="11"/>
  </r>
  <r>
    <x v="4"/>
  </r>
  <r>
    <x v="2"/>
  </r>
  <r>
    <x v="5"/>
  </r>
  <r>
    <x v="10"/>
  </r>
  <r>
    <x v="4"/>
  </r>
  <r>
    <x v="0"/>
  </r>
  <r>
    <x v="2"/>
  </r>
  <r>
    <x v="22"/>
  </r>
  <r>
    <x v="1"/>
  </r>
  <r>
    <x v="2"/>
  </r>
  <r>
    <x v="2"/>
  </r>
  <r>
    <x v="1"/>
  </r>
  <r>
    <x v="1"/>
  </r>
  <r>
    <x v="2"/>
  </r>
  <r>
    <x v="2"/>
  </r>
  <r>
    <x v="1"/>
  </r>
  <r>
    <x v="4"/>
  </r>
  <r>
    <x v="1"/>
  </r>
  <r>
    <x v="11"/>
  </r>
  <r>
    <x v="0"/>
  </r>
  <r>
    <x v="2"/>
  </r>
  <r>
    <x v="14"/>
  </r>
  <r>
    <x v="0"/>
  </r>
  <r>
    <x v="2"/>
  </r>
  <r>
    <x v="1"/>
  </r>
  <r>
    <x v="2"/>
  </r>
  <r>
    <x v="2"/>
  </r>
  <r>
    <x v="22"/>
  </r>
  <r>
    <x v="1"/>
  </r>
  <r>
    <x v="5"/>
  </r>
  <r>
    <x v="13"/>
  </r>
  <r>
    <x v="8"/>
  </r>
  <r>
    <x v="1"/>
  </r>
  <r>
    <x v="0"/>
  </r>
  <r>
    <x v="9"/>
  </r>
  <r>
    <x v="8"/>
  </r>
  <r>
    <x v="5"/>
  </r>
  <r>
    <x v="2"/>
  </r>
  <r>
    <x v="1"/>
  </r>
  <r>
    <x v="0"/>
  </r>
  <r>
    <x v="29"/>
  </r>
  <r>
    <x v="2"/>
  </r>
  <r>
    <x v="17"/>
  </r>
  <r>
    <x v="5"/>
  </r>
  <r>
    <x v="17"/>
  </r>
  <r>
    <x v="31"/>
  </r>
  <r>
    <x v="1"/>
  </r>
  <r>
    <x v="2"/>
  </r>
  <r>
    <x v="1"/>
  </r>
  <r>
    <x v="2"/>
  </r>
  <r>
    <x v="1"/>
  </r>
  <r>
    <x v="0"/>
  </r>
  <r>
    <x v="5"/>
  </r>
  <r>
    <x v="1"/>
  </r>
  <r>
    <x v="4"/>
  </r>
  <r>
    <x v="7"/>
  </r>
  <r>
    <x v="7"/>
  </r>
  <r>
    <x v="0"/>
  </r>
  <r>
    <x v="6"/>
  </r>
  <r>
    <x v="1"/>
  </r>
  <r>
    <x v="1"/>
  </r>
  <r>
    <x v="4"/>
  </r>
  <r>
    <x v="1"/>
  </r>
  <r>
    <x v="1"/>
  </r>
  <r>
    <x v="1"/>
  </r>
  <r>
    <x v="5"/>
  </r>
  <r>
    <x v="5"/>
  </r>
  <r>
    <x v="0"/>
  </r>
  <r>
    <x v="2"/>
  </r>
  <r>
    <x v="4"/>
  </r>
  <r>
    <x v="2"/>
  </r>
  <r>
    <x v="11"/>
  </r>
  <r>
    <x v="2"/>
  </r>
  <r>
    <x v="2"/>
  </r>
  <r>
    <x v="5"/>
  </r>
  <r>
    <x v="2"/>
  </r>
  <r>
    <x v="0"/>
  </r>
  <r>
    <x v="2"/>
  </r>
  <r>
    <x v="2"/>
  </r>
  <r>
    <x v="1"/>
  </r>
  <r>
    <x v="13"/>
  </r>
  <r>
    <x v="13"/>
  </r>
  <r>
    <x v="1"/>
  </r>
  <r>
    <x v="7"/>
  </r>
  <r>
    <x v="0"/>
  </r>
  <r>
    <x v="1"/>
  </r>
  <r>
    <x v="22"/>
  </r>
  <r>
    <x v="9"/>
  </r>
  <r>
    <x v="1"/>
  </r>
  <r>
    <x v="11"/>
  </r>
  <r>
    <x v="2"/>
  </r>
  <r>
    <x v="16"/>
  </r>
  <r>
    <x v="12"/>
  </r>
  <r>
    <x v="4"/>
  </r>
  <r>
    <x v="2"/>
  </r>
  <r>
    <x v="2"/>
  </r>
  <r>
    <x v="2"/>
  </r>
  <r>
    <x v="1"/>
  </r>
  <r>
    <x v="4"/>
  </r>
  <r>
    <x v="0"/>
  </r>
  <r>
    <x v="2"/>
  </r>
  <r>
    <x v="0"/>
  </r>
  <r>
    <x v="22"/>
  </r>
  <r>
    <x v="2"/>
  </r>
  <r>
    <x v="21"/>
  </r>
  <r>
    <x v="2"/>
  </r>
  <r>
    <x v="5"/>
  </r>
  <r>
    <x v="0"/>
  </r>
  <r>
    <x v="4"/>
  </r>
  <r>
    <x v="9"/>
  </r>
  <r>
    <x v="1"/>
  </r>
  <r>
    <x v="1"/>
  </r>
  <r>
    <x v="22"/>
  </r>
  <r>
    <x v="4"/>
  </r>
  <r>
    <x v="1"/>
  </r>
  <r>
    <x v="5"/>
  </r>
  <r>
    <x v="4"/>
  </r>
  <r>
    <x v="0"/>
  </r>
  <r>
    <x v="11"/>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2" cacheId="0"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location ref="BK14:BL48" firstHeaderRow="1" firstDataRow="1" firstDataCol="1"/>
  <pivotFields count="1">
    <pivotField axis="axisRow" dataField="1" showAll="0">
      <items count="36">
        <item x="5"/>
        <item x="17"/>
        <item x="31"/>
        <item x="15"/>
        <item x="7"/>
        <item m="1" x="34"/>
        <item x="16"/>
        <item x="8"/>
        <item x="9"/>
        <item x="29"/>
        <item x="22"/>
        <item x="6"/>
        <item x="12"/>
        <item x="24"/>
        <item x="3"/>
        <item x="20"/>
        <item x="26"/>
        <item x="4"/>
        <item x="19"/>
        <item x="2"/>
        <item x="18"/>
        <item x="13"/>
        <item x="28"/>
        <item x="25"/>
        <item x="14"/>
        <item x="11"/>
        <item x="10"/>
        <item x="0"/>
        <item x="32"/>
        <item x="21"/>
        <item x="1"/>
        <item x="27"/>
        <item x="30"/>
        <item x="23"/>
        <item h="1" x="33"/>
        <item t="default"/>
      </items>
    </pivotField>
  </pivotFields>
  <rowFields count="1">
    <field x="0"/>
  </rowFields>
  <rowItems count="34">
    <i>
      <x/>
    </i>
    <i>
      <x v="1"/>
    </i>
    <i>
      <x v="2"/>
    </i>
    <i>
      <x v="3"/>
    </i>
    <i>
      <x v="4"/>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t="grand">
      <x/>
    </i>
  </rowItems>
  <colItems count="1">
    <i/>
  </colItems>
  <dataFields count="1">
    <dataField name="Count of Stu Denomination Desc" fld="0" subtotal="count" baseField="0" baseItem="0"/>
  </dataFields>
  <formats count="27">
    <format dxfId="26">
      <pivotArea dataOnly="0" fieldPosition="0">
        <references count="1">
          <reference field="0" count="1">
            <x v="24"/>
          </reference>
        </references>
      </pivotArea>
    </format>
    <format dxfId="25">
      <pivotArea dataOnly="0" fieldPosition="0">
        <references count="1">
          <reference field="0" count="1">
            <x v="19"/>
          </reference>
        </references>
      </pivotArea>
    </format>
    <format dxfId="24">
      <pivotArea dataOnly="0" fieldPosition="0">
        <references count="1">
          <reference field="0" count="1">
            <x v="17"/>
          </reference>
        </references>
      </pivotArea>
    </format>
    <format dxfId="23">
      <pivotArea dataOnly="0" fieldPosition="0">
        <references count="1">
          <reference field="0" count="1">
            <x v="6"/>
          </reference>
        </references>
      </pivotArea>
    </format>
    <format dxfId="22">
      <pivotArea dataOnly="0" fieldPosition="0">
        <references count="1">
          <reference field="0" count="1">
            <x v="4"/>
          </reference>
        </references>
      </pivotArea>
    </format>
    <format dxfId="21">
      <pivotArea dataOnly="0" fieldPosition="0">
        <references count="1">
          <reference field="0" count="1">
            <x v="32"/>
          </reference>
        </references>
      </pivotArea>
    </format>
    <format dxfId="20">
      <pivotArea dataOnly="0" fieldPosition="0">
        <references count="1">
          <reference field="0" count="1">
            <x v="11"/>
          </reference>
        </references>
      </pivotArea>
    </format>
    <format dxfId="19">
      <pivotArea dataOnly="0" fieldPosition="0">
        <references count="1">
          <reference field="0" count="1">
            <x v="10"/>
          </reference>
        </references>
      </pivotArea>
    </format>
    <format dxfId="18">
      <pivotArea dataOnly="0" fieldPosition="0">
        <references count="1">
          <reference field="0" count="1">
            <x v="31"/>
          </reference>
        </references>
      </pivotArea>
    </format>
    <format dxfId="17">
      <pivotArea dataOnly="0" fieldPosition="0">
        <references count="1">
          <reference field="0" count="1">
            <x v="26"/>
          </reference>
        </references>
      </pivotArea>
    </format>
    <format dxfId="16">
      <pivotArea dataOnly="0" fieldPosition="0">
        <references count="1">
          <reference field="0" count="1">
            <x v="18"/>
          </reference>
        </references>
      </pivotArea>
    </format>
    <format dxfId="15">
      <pivotArea dataOnly="0" fieldPosition="0">
        <references count="1">
          <reference field="0" count="1">
            <x v="2"/>
          </reference>
        </references>
      </pivotArea>
    </format>
    <format dxfId="14">
      <pivotArea dataOnly="0" fieldPosition="0">
        <references count="1">
          <reference field="0" count="1">
            <x v="23"/>
          </reference>
        </references>
      </pivotArea>
    </format>
    <format dxfId="13">
      <pivotArea dataOnly="0" fieldPosition="0">
        <references count="1">
          <reference field="0" count="1">
            <x v="0"/>
          </reference>
        </references>
      </pivotArea>
    </format>
    <format dxfId="12">
      <pivotArea dataOnly="0" fieldPosition="0">
        <references count="1">
          <reference field="0" count="1">
            <x v="8"/>
          </reference>
        </references>
      </pivotArea>
    </format>
    <format dxfId="11">
      <pivotArea dataOnly="0" fieldPosition="0">
        <references count="1">
          <reference field="0" count="1">
            <x v="25"/>
          </reference>
        </references>
      </pivotArea>
    </format>
    <format dxfId="10">
      <pivotArea dataOnly="0" fieldPosition="0">
        <references count="1">
          <reference field="0" count="1">
            <x v="27"/>
          </reference>
        </references>
      </pivotArea>
    </format>
    <format dxfId="9">
      <pivotArea dataOnly="0" fieldPosition="0">
        <references count="1">
          <reference field="0" count="2">
            <x v="20"/>
            <x v="21"/>
          </reference>
        </references>
      </pivotArea>
    </format>
    <format dxfId="8">
      <pivotArea dataOnly="0" fieldPosition="0">
        <references count="1">
          <reference field="0" count="1">
            <x v="15"/>
          </reference>
        </references>
      </pivotArea>
    </format>
    <format dxfId="7">
      <pivotArea dataOnly="0" fieldPosition="0">
        <references count="1">
          <reference field="0" count="1">
            <x v="7"/>
          </reference>
        </references>
      </pivotArea>
    </format>
    <format dxfId="6">
      <pivotArea dataOnly="0" fieldPosition="0">
        <references count="1">
          <reference field="0" count="1">
            <x v="13"/>
          </reference>
        </references>
      </pivotArea>
    </format>
    <format dxfId="5">
      <pivotArea dataOnly="0" fieldPosition="0">
        <references count="1">
          <reference field="0" count="1">
            <x v="12"/>
          </reference>
        </references>
      </pivotArea>
    </format>
    <format dxfId="4">
      <pivotArea dataOnly="0" fieldPosition="0">
        <references count="1">
          <reference field="0" count="1">
            <x v="33"/>
          </reference>
        </references>
      </pivotArea>
    </format>
    <format dxfId="3">
      <pivotArea dataOnly="0" fieldPosition="0">
        <references count="1">
          <reference field="0" count="1">
            <x v="3"/>
          </reference>
        </references>
      </pivotArea>
    </format>
    <format dxfId="2">
      <pivotArea dataOnly="0" fieldPosition="0">
        <references count="1">
          <reference field="0" count="1">
            <x v="16"/>
          </reference>
        </references>
      </pivotArea>
    </format>
    <format dxfId="1">
      <pivotArea dataOnly="0" fieldPosition="0">
        <references count="1">
          <reference field="0" count="1">
            <x v="29"/>
          </reference>
        </references>
      </pivotArea>
    </format>
    <format dxfId="0">
      <pivotArea dataOnly="0" fieldPosition="0">
        <references count="1">
          <reference field="0" count="1">
            <x v="22"/>
          </reference>
        </references>
      </pivotArea>
    </format>
  </formats>
  <pivotTableStyleInfo name="PivotStyleLight16" showRowHeaders="1" showColHeaders="1" showRowStripes="0" showColStripes="0" showLastColumn="1"/>
</pivotTableDefinition>
</file>

<file path=xl/pivotTables/pivotTable2.xml><?xml version="1.0" encoding="utf-8"?>
<pivotTableDefinition xmlns="http://schemas.openxmlformats.org/spreadsheetml/2006/main" name="PivotTable1" cacheId="1"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D5:E39" firstHeaderRow="1" firstDataRow="1" firstDataCol="1"/>
  <pivotFields count="1">
    <pivotField axis="axisRow" dataField="1" showAll="0">
      <items count="34">
        <item x="31"/>
        <item x="16"/>
        <item x="26"/>
        <item x="12"/>
        <item x="11"/>
        <item x="13"/>
        <item x="6"/>
        <item x="2"/>
        <item x="28"/>
        <item x="24"/>
        <item x="22"/>
        <item x="27"/>
        <item x="20"/>
        <item x="8"/>
        <item x="30"/>
        <item x="3"/>
        <item x="7"/>
        <item x="21"/>
        <item x="5"/>
        <item x="4"/>
        <item x="23"/>
        <item x="14"/>
        <item x="29"/>
        <item x="25"/>
        <item x="9"/>
        <item x="15"/>
        <item x="1"/>
        <item x="18"/>
        <item x="0"/>
        <item x="10"/>
        <item x="17"/>
        <item x="19"/>
        <item x="32"/>
        <item t="default"/>
      </items>
    </pivotField>
  </pivotFields>
  <rowFields count="1">
    <field x="0"/>
  </rowFields>
  <rowItems count="34">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t="grand">
      <x/>
    </i>
  </rowItems>
  <colItems count="1">
    <i/>
  </colItems>
  <dataFields count="1">
    <dataField name="Count of Stu Denomination Desc" fld="0"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3.xml><?xml version="1.0" encoding="utf-8"?>
<pivotTableDefinition xmlns="http://schemas.openxmlformats.org/spreadsheetml/2006/main" name="PivotTable1" cacheId="0"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location ref="E8:F42" firstHeaderRow="1" firstDataRow="1" firstDataCol="1"/>
  <pivotFields count="1">
    <pivotField axis="axisRow" dataField="1" showAll="0">
      <items count="36">
        <item x="5"/>
        <item x="17"/>
        <item x="31"/>
        <item x="15"/>
        <item x="7"/>
        <item m="1" x="34"/>
        <item x="16"/>
        <item x="8"/>
        <item x="9"/>
        <item x="29"/>
        <item x="22"/>
        <item x="6"/>
        <item x="12"/>
        <item x="24"/>
        <item x="3"/>
        <item x="20"/>
        <item x="26"/>
        <item x="4"/>
        <item x="19"/>
        <item x="2"/>
        <item x="18"/>
        <item x="13"/>
        <item x="28"/>
        <item x="25"/>
        <item x="14"/>
        <item x="11"/>
        <item x="10"/>
        <item x="0"/>
        <item x="32"/>
        <item x="21"/>
        <item x="1"/>
        <item x="27"/>
        <item x="30"/>
        <item x="23"/>
        <item h="1" x="33"/>
        <item t="default"/>
      </items>
    </pivotField>
  </pivotFields>
  <rowFields count="1">
    <field x="0"/>
  </rowFields>
  <rowItems count="34">
    <i>
      <x/>
    </i>
    <i>
      <x v="1"/>
    </i>
    <i>
      <x v="2"/>
    </i>
    <i>
      <x v="3"/>
    </i>
    <i>
      <x v="4"/>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t="grand">
      <x/>
    </i>
  </rowItems>
  <colItems count="1">
    <i/>
  </colItems>
  <dataFields count="1">
    <dataField name="Count of Stu Denomination Desc" fld="0" subtotal="count" baseField="0" baseItem="0"/>
  </dataFields>
  <pivotTableStyleInfo name="PivotStyleLight16" showRowHeaders="1" showColHeaders="1" showRowStripes="0" showColStripes="0" showLastColumn="1"/>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T84"/>
  <sheetViews>
    <sheetView tabSelected="1" zoomScale="90" zoomScaleNormal="90" zoomScaleSheetLayoutView="90" workbookViewId="0">
      <pane xSplit="25" topLeftCell="Z1" activePane="topRight" state="frozen"/>
      <selection pane="topRight" activeCell="BG84" sqref="BG84"/>
    </sheetView>
  </sheetViews>
  <sheetFormatPr defaultColWidth="8.85546875" defaultRowHeight="12.75" x14ac:dyDescent="0.2"/>
  <cols>
    <col min="1" max="1" width="30" style="1" customWidth="1"/>
    <col min="2" max="2" width="6.42578125" style="76" hidden="1" customWidth="1"/>
    <col min="3" max="3" width="9.28515625" style="79" hidden="1" customWidth="1"/>
    <col min="4" max="4" width="6.42578125" style="76" hidden="1" customWidth="1"/>
    <col min="5" max="5" width="9.42578125" style="79" hidden="1" customWidth="1"/>
    <col min="6" max="6" width="12.42578125" style="76" hidden="1" customWidth="1"/>
    <col min="7" max="7" width="4.42578125" style="79" hidden="1" customWidth="1"/>
    <col min="8" max="8" width="6.42578125" style="76" hidden="1" customWidth="1"/>
    <col min="9" max="9" width="9.42578125" style="79" hidden="1" customWidth="1"/>
    <col min="10" max="10" width="6.42578125" style="76" hidden="1" customWidth="1"/>
    <col min="11" max="11" width="9.28515625" style="79" hidden="1" customWidth="1"/>
    <col min="12" max="12" width="6" style="76" hidden="1" customWidth="1"/>
    <col min="13" max="13" width="7.7109375" style="79" hidden="1" customWidth="1"/>
    <col min="14" max="14" width="6" style="76" hidden="1" customWidth="1"/>
    <col min="15" max="15" width="7.42578125" style="79" hidden="1" customWidth="1"/>
    <col min="16" max="16" width="6" style="76" hidden="1" customWidth="1"/>
    <col min="17" max="17" width="8.28515625" style="79" hidden="1" customWidth="1"/>
    <col min="18" max="18" width="6" style="76" hidden="1" customWidth="1"/>
    <col min="19" max="19" width="8.42578125" style="79" hidden="1" customWidth="1"/>
    <col min="20" max="20" width="6.140625" style="1" hidden="1" customWidth="1"/>
    <col min="21" max="21" width="8.7109375" style="1" hidden="1" customWidth="1"/>
    <col min="22" max="22" width="8" style="1" hidden="1" customWidth="1"/>
    <col min="23" max="23" width="11.7109375" style="1" hidden="1" customWidth="1"/>
    <col min="24" max="24" width="9.85546875" style="5" hidden="1" customWidth="1"/>
    <col min="25" max="25" width="8.7109375" style="1" hidden="1" customWidth="1"/>
    <col min="26" max="26" width="0.140625" style="6" customWidth="1"/>
    <col min="27" max="27" width="8.7109375" style="1" hidden="1" customWidth="1"/>
    <col min="28" max="31" width="0" style="1" hidden="1" customWidth="1"/>
    <col min="32" max="33" width="9.140625" style="1" hidden="1" customWidth="1"/>
    <col min="34" max="34" width="9.28515625" style="1" hidden="1" customWidth="1"/>
    <col min="35" max="35" width="10" style="1" hidden="1" customWidth="1"/>
    <col min="36" max="39" width="0" style="1" hidden="1" customWidth="1"/>
    <col min="40" max="41" width="8.85546875" style="1"/>
    <col min="42" max="42" width="0" style="1" hidden="1" customWidth="1"/>
    <col min="43" max="43" width="9" style="1" hidden="1" customWidth="1"/>
    <col min="44" max="44" width="0" style="1" hidden="1" customWidth="1"/>
    <col min="45" max="45" width="12.42578125" style="1" hidden="1" customWidth="1"/>
    <col min="46" max="47" width="0" style="1" hidden="1" customWidth="1"/>
    <col min="48" max="48" width="8.7109375" style="1" hidden="1" customWidth="1"/>
    <col min="49" max="49" width="8.85546875" style="1"/>
    <col min="50" max="50" width="9.42578125" style="1" bestFit="1" customWidth="1"/>
    <col min="51" max="51" width="8.85546875" style="1"/>
    <col min="52" max="52" width="10.7109375" style="1" customWidth="1"/>
    <col min="53" max="53" width="8.85546875" style="1"/>
    <col min="54" max="56" width="10.140625" style="1" customWidth="1"/>
    <col min="57" max="57" width="8.85546875" style="1"/>
    <col min="58" max="58" width="10.85546875" style="1" customWidth="1"/>
    <col min="59" max="59" width="7.7109375" style="1" customWidth="1"/>
    <col min="60" max="60" width="8.140625" style="1" customWidth="1"/>
    <col min="61" max="16384" width="8.85546875" style="1"/>
  </cols>
  <sheetData>
    <row r="1" spans="1:72" ht="15.75" customHeight="1" x14ac:dyDescent="0.25">
      <c r="A1" s="95"/>
      <c r="B1" s="95"/>
      <c r="C1" s="95"/>
      <c r="D1" s="95"/>
      <c r="E1" s="95"/>
      <c r="F1" s="95"/>
      <c r="G1" s="95"/>
      <c r="H1" s="95"/>
      <c r="I1" s="95"/>
      <c r="J1" s="95"/>
      <c r="K1" s="95"/>
      <c r="L1" s="95"/>
      <c r="M1" s="95"/>
      <c r="N1" s="95"/>
      <c r="O1" s="95"/>
      <c r="P1" s="95"/>
      <c r="Q1" s="95"/>
      <c r="R1" s="95"/>
      <c r="S1" s="95"/>
      <c r="T1" s="95"/>
      <c r="U1" s="95"/>
      <c r="V1" s="95"/>
      <c r="W1" s="95"/>
      <c r="X1" s="95"/>
      <c r="Y1" s="95"/>
      <c r="Z1" s="95"/>
      <c r="AA1" s="95"/>
      <c r="AB1" s="95"/>
      <c r="AC1" s="95"/>
      <c r="AD1" s="95"/>
      <c r="AE1" s="95"/>
      <c r="AF1" s="95"/>
      <c r="AG1" s="95"/>
      <c r="AJ1" s="116" t="s">
        <v>106</v>
      </c>
      <c r="AK1" s="116"/>
      <c r="AL1" s="116"/>
      <c r="AM1" s="116"/>
      <c r="AN1" s="116"/>
      <c r="AO1" s="116"/>
      <c r="AP1" s="116"/>
      <c r="AQ1" s="116"/>
      <c r="AR1" s="116"/>
      <c r="AS1" s="116"/>
      <c r="AT1" s="116"/>
      <c r="AU1" s="116"/>
      <c r="AV1" s="116"/>
      <c r="AW1" s="116"/>
      <c r="AX1" s="116"/>
      <c r="AY1" s="116"/>
      <c r="AZ1" s="116"/>
      <c r="BA1" s="95"/>
      <c r="BB1" s="95"/>
      <c r="BC1" s="95"/>
      <c r="BD1" s="95"/>
      <c r="BE1" s="95"/>
      <c r="BF1" s="95"/>
      <c r="BG1" s="95"/>
      <c r="BH1" s="95"/>
      <c r="BI1" s="95"/>
      <c r="BJ1" s="95"/>
      <c r="BK1" s="95"/>
      <c r="BL1" s="95"/>
      <c r="BM1" s="95"/>
      <c r="BN1" s="95"/>
      <c r="BO1" s="95"/>
      <c r="BP1" s="95"/>
      <c r="BQ1" s="95"/>
      <c r="BR1" s="95"/>
      <c r="BS1" s="95"/>
      <c r="BT1" s="95"/>
    </row>
    <row r="2" spans="1:72" ht="12.75" hidden="1" customHeight="1" x14ac:dyDescent="0.2">
      <c r="A2" s="109" t="s">
        <v>0</v>
      </c>
      <c r="B2" s="109"/>
      <c r="C2" s="109"/>
      <c r="D2" s="109"/>
      <c r="E2" s="109"/>
      <c r="F2" s="109"/>
      <c r="G2" s="109"/>
      <c r="H2" s="109"/>
      <c r="I2" s="109"/>
      <c r="J2" s="109"/>
      <c r="K2" s="109"/>
      <c r="L2" s="109"/>
      <c r="M2" s="109"/>
      <c r="N2" s="109"/>
      <c r="O2" s="109"/>
      <c r="P2" s="109"/>
      <c r="Q2" s="109"/>
      <c r="R2" s="109"/>
      <c r="S2" s="109"/>
      <c r="T2" s="109"/>
      <c r="U2" s="109"/>
      <c r="V2" s="109"/>
      <c r="W2" s="109"/>
      <c r="X2" s="110"/>
      <c r="Y2" s="110"/>
      <c r="Z2" s="110"/>
      <c r="AA2" s="110"/>
      <c r="AB2" s="110"/>
      <c r="AC2" s="110"/>
      <c r="AD2" s="110"/>
      <c r="AE2" s="110"/>
      <c r="AF2" s="110"/>
      <c r="AG2" s="110"/>
      <c r="AH2" s="7"/>
      <c r="AI2" s="7"/>
      <c r="AJ2" s="7"/>
      <c r="AK2" s="7"/>
      <c r="AL2" s="7"/>
      <c r="AM2" s="7"/>
    </row>
    <row r="3" spans="1:72" ht="58.5" hidden="1" customHeight="1" x14ac:dyDescent="0.2">
      <c r="A3" s="110"/>
      <c r="B3" s="110"/>
      <c r="C3" s="110"/>
      <c r="D3" s="110"/>
      <c r="E3" s="110"/>
      <c r="F3" s="110"/>
      <c r="G3" s="110"/>
      <c r="H3" s="110"/>
      <c r="I3" s="110"/>
      <c r="J3" s="110"/>
      <c r="K3" s="110"/>
      <c r="L3" s="110"/>
      <c r="M3" s="110"/>
      <c r="N3" s="110"/>
      <c r="O3" s="110"/>
      <c r="P3" s="110"/>
      <c r="Q3" s="110"/>
      <c r="R3" s="110"/>
      <c r="S3" s="110"/>
      <c r="T3" s="110"/>
      <c r="U3" s="110"/>
      <c r="V3" s="110"/>
      <c r="W3" s="110"/>
      <c r="X3" s="110"/>
      <c r="Y3" s="110"/>
      <c r="Z3" s="110"/>
      <c r="AA3" s="110"/>
      <c r="AB3" s="110"/>
      <c r="AC3" s="110"/>
      <c r="AD3" s="110"/>
      <c r="AE3" s="110"/>
      <c r="AF3" s="110"/>
      <c r="AG3" s="110"/>
      <c r="AH3" s="7"/>
      <c r="AI3" s="7"/>
      <c r="AJ3" s="7"/>
      <c r="AK3" s="7"/>
      <c r="AL3" s="7"/>
      <c r="AM3" s="7"/>
    </row>
    <row r="4" spans="1:72" ht="12.75" hidden="1" customHeight="1" x14ac:dyDescent="0.2">
      <c r="A4" s="7"/>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row>
    <row r="5" spans="1:72" ht="12.75" hidden="1" customHeight="1" x14ac:dyDescent="0.2">
      <c r="A5" s="7"/>
      <c r="B5" s="7"/>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c r="AM5" s="7"/>
    </row>
    <row r="6" spans="1:72" ht="16.5" thickBot="1" x14ac:dyDescent="0.3">
      <c r="A6" s="2"/>
      <c r="B6" s="3"/>
      <c r="C6" s="4"/>
      <c r="D6" s="3"/>
      <c r="E6" s="4"/>
      <c r="F6" s="3"/>
      <c r="G6" s="4"/>
      <c r="H6" s="3"/>
      <c r="I6" s="4"/>
      <c r="J6" s="3"/>
      <c r="K6" s="4"/>
      <c r="L6" s="3"/>
      <c r="M6" s="4"/>
      <c r="N6" s="3"/>
      <c r="O6" s="4"/>
      <c r="P6" s="3"/>
      <c r="Q6" s="4"/>
      <c r="R6" s="3"/>
      <c r="S6" s="4"/>
    </row>
    <row r="7" spans="1:72" ht="16.5" thickBot="1" x14ac:dyDescent="0.3">
      <c r="A7" s="91"/>
      <c r="B7" s="8" t="s">
        <v>1</v>
      </c>
      <c r="C7" s="9"/>
      <c r="D7" s="8" t="s">
        <v>2</v>
      </c>
      <c r="E7" s="9"/>
      <c r="F7" s="8" t="s">
        <v>3</v>
      </c>
      <c r="G7" s="9"/>
      <c r="H7" s="8" t="s">
        <v>4</v>
      </c>
      <c r="I7" s="9"/>
      <c r="J7" s="111" t="s">
        <v>5</v>
      </c>
      <c r="K7" s="112"/>
      <c r="L7" s="111" t="s">
        <v>6</v>
      </c>
      <c r="M7" s="112"/>
      <c r="N7" s="111" t="s">
        <v>7</v>
      </c>
      <c r="O7" s="112"/>
      <c r="P7" s="111" t="s">
        <v>8</v>
      </c>
      <c r="Q7" s="112"/>
      <c r="R7" s="111" t="s">
        <v>9</v>
      </c>
      <c r="S7" s="113"/>
      <c r="T7" s="111" t="s">
        <v>10</v>
      </c>
      <c r="U7" s="113"/>
      <c r="V7" s="111" t="s">
        <v>11</v>
      </c>
      <c r="W7" s="113"/>
      <c r="X7" s="111" t="s">
        <v>12</v>
      </c>
      <c r="Y7" s="113"/>
      <c r="Z7" s="103" t="s">
        <v>13</v>
      </c>
      <c r="AA7" s="104"/>
      <c r="AF7" s="103" t="s">
        <v>14</v>
      </c>
      <c r="AG7" s="104"/>
      <c r="AH7" s="103" t="s">
        <v>15</v>
      </c>
      <c r="AI7" s="104"/>
      <c r="AJ7" s="103" t="s">
        <v>16</v>
      </c>
      <c r="AK7" s="104"/>
      <c r="AL7" s="103" t="s">
        <v>17</v>
      </c>
      <c r="AM7" s="104"/>
      <c r="AN7" s="103" t="s">
        <v>18</v>
      </c>
      <c r="AO7" s="104"/>
      <c r="AW7" s="103" t="s">
        <v>93</v>
      </c>
      <c r="AX7" s="104"/>
      <c r="AY7" s="103" t="s">
        <v>98</v>
      </c>
      <c r="AZ7" s="104"/>
      <c r="BA7" s="103" t="s">
        <v>99</v>
      </c>
      <c r="BB7" s="104"/>
      <c r="BC7" s="103" t="s">
        <v>105</v>
      </c>
      <c r="BD7" s="104"/>
    </row>
    <row r="8" spans="1:72" ht="14.25" x14ac:dyDescent="0.2">
      <c r="A8" s="84"/>
      <c r="B8" s="85"/>
      <c r="C8" s="86" t="s">
        <v>19</v>
      </c>
      <c r="D8" s="85"/>
      <c r="E8" s="86" t="s">
        <v>19</v>
      </c>
      <c r="F8" s="85"/>
      <c r="G8" s="86" t="s">
        <v>19</v>
      </c>
      <c r="H8" s="85"/>
      <c r="I8" s="86" t="s">
        <v>19</v>
      </c>
      <c r="J8" s="105" t="s">
        <v>19</v>
      </c>
      <c r="K8" s="115"/>
      <c r="L8" s="105" t="s">
        <v>19</v>
      </c>
      <c r="M8" s="115"/>
      <c r="N8" s="105" t="s">
        <v>19</v>
      </c>
      <c r="O8" s="115"/>
      <c r="P8" s="105" t="s">
        <v>19</v>
      </c>
      <c r="Q8" s="115"/>
      <c r="R8" s="105" t="s">
        <v>19</v>
      </c>
      <c r="S8" s="106"/>
      <c r="T8" s="105" t="s">
        <v>19</v>
      </c>
      <c r="U8" s="106"/>
      <c r="V8" s="105" t="s">
        <v>19</v>
      </c>
      <c r="W8" s="106"/>
      <c r="X8" s="105" t="s">
        <v>19</v>
      </c>
      <c r="Y8" s="106"/>
      <c r="Z8" s="105" t="s">
        <v>19</v>
      </c>
      <c r="AA8" s="106"/>
      <c r="AB8" s="87"/>
      <c r="AC8" s="87"/>
      <c r="AD8" s="87"/>
      <c r="AE8" s="87"/>
      <c r="AF8" s="105" t="s">
        <v>19</v>
      </c>
      <c r="AG8" s="106"/>
      <c r="AH8" s="105" t="s">
        <v>19</v>
      </c>
      <c r="AI8" s="106"/>
      <c r="AJ8" s="105" t="s">
        <v>19</v>
      </c>
      <c r="AK8" s="106"/>
      <c r="AL8" s="105" t="s">
        <v>19</v>
      </c>
      <c r="AM8" s="106"/>
      <c r="AN8" s="105" t="s">
        <v>19</v>
      </c>
      <c r="AO8" s="106"/>
      <c r="AR8" s="11"/>
      <c r="AW8" s="105" t="s">
        <v>19</v>
      </c>
      <c r="AX8" s="106"/>
      <c r="AY8" s="105" t="s">
        <v>19</v>
      </c>
      <c r="AZ8" s="106"/>
      <c r="BA8" s="105" t="s">
        <v>19</v>
      </c>
      <c r="BB8" s="106"/>
      <c r="BC8" s="105" t="s">
        <v>19</v>
      </c>
      <c r="BD8" s="106"/>
    </row>
    <row r="9" spans="1:72" x14ac:dyDescent="0.2">
      <c r="A9" s="88" t="s">
        <v>20</v>
      </c>
      <c r="B9" s="89" t="s">
        <v>21</v>
      </c>
      <c r="C9" s="90" t="s">
        <v>22</v>
      </c>
      <c r="D9" s="89" t="s">
        <v>21</v>
      </c>
      <c r="E9" s="90" t="s">
        <v>22</v>
      </c>
      <c r="F9" s="89" t="s">
        <v>21</v>
      </c>
      <c r="G9" s="90" t="s">
        <v>22</v>
      </c>
      <c r="H9" s="89" t="s">
        <v>21</v>
      </c>
      <c r="I9" s="90" t="s">
        <v>22</v>
      </c>
      <c r="J9" s="107" t="s">
        <v>23</v>
      </c>
      <c r="K9" s="114"/>
      <c r="L9" s="107" t="s">
        <v>23</v>
      </c>
      <c r="M9" s="114"/>
      <c r="N9" s="107" t="s">
        <v>23</v>
      </c>
      <c r="O9" s="114"/>
      <c r="P9" s="107" t="s">
        <v>23</v>
      </c>
      <c r="Q9" s="114"/>
      <c r="R9" s="107" t="s">
        <v>23</v>
      </c>
      <c r="S9" s="108"/>
      <c r="T9" s="107" t="s">
        <v>23</v>
      </c>
      <c r="U9" s="108"/>
      <c r="V9" s="107" t="s">
        <v>23</v>
      </c>
      <c r="W9" s="108"/>
      <c r="X9" s="107" t="s">
        <v>23</v>
      </c>
      <c r="Y9" s="108"/>
      <c r="Z9" s="107" t="s">
        <v>23</v>
      </c>
      <c r="AA9" s="108"/>
      <c r="AB9" s="87"/>
      <c r="AC9" s="87"/>
      <c r="AD9" s="87"/>
      <c r="AE9" s="87"/>
      <c r="AF9" s="107" t="s">
        <v>23</v>
      </c>
      <c r="AG9" s="108"/>
      <c r="AH9" s="107" t="s">
        <v>23</v>
      </c>
      <c r="AI9" s="108"/>
      <c r="AJ9" s="107" t="s">
        <v>23</v>
      </c>
      <c r="AK9" s="108"/>
      <c r="AL9" s="107" t="s">
        <v>23</v>
      </c>
      <c r="AM9" s="108"/>
      <c r="AN9" s="107" t="s">
        <v>23</v>
      </c>
      <c r="AO9" s="108"/>
      <c r="AR9" s="11"/>
      <c r="AW9" s="107" t="s">
        <v>23</v>
      </c>
      <c r="AX9" s="108"/>
      <c r="AY9" s="107" t="s">
        <v>23</v>
      </c>
      <c r="AZ9" s="108"/>
      <c r="BA9" s="107" t="s">
        <v>23</v>
      </c>
      <c r="BB9" s="108"/>
      <c r="BC9" s="107" t="s">
        <v>23</v>
      </c>
      <c r="BD9" s="108"/>
    </row>
    <row r="10" spans="1:72" x14ac:dyDescent="0.2">
      <c r="A10" s="12" t="s">
        <v>24</v>
      </c>
      <c r="B10" s="13">
        <v>129</v>
      </c>
      <c r="C10" s="14">
        <f>B10/B$56</f>
        <v>0.16246851385390429</v>
      </c>
      <c r="D10" s="13">
        <v>126</v>
      </c>
      <c r="E10" s="14">
        <f>D10/D$56</f>
        <v>0.14893617021276595</v>
      </c>
      <c r="F10" s="13">
        <v>142</v>
      </c>
      <c r="G10" s="14">
        <f>F10/F$56</f>
        <v>0.15519125683060109</v>
      </c>
      <c r="H10" s="13">
        <v>153</v>
      </c>
      <c r="I10" s="14">
        <f>H10/H$56</f>
        <v>0.15644171779141106</v>
      </c>
      <c r="J10" s="13">
        <v>143</v>
      </c>
      <c r="K10" s="14">
        <f>J10/J$56</f>
        <v>0.16608594657375145</v>
      </c>
      <c r="L10" s="13">
        <v>157</v>
      </c>
      <c r="M10" s="14">
        <f>L10/L$56</f>
        <v>0.17720090293453725</v>
      </c>
      <c r="N10" s="15">
        <v>165</v>
      </c>
      <c r="O10" s="14">
        <f>N10/N$56</f>
        <v>0.18477043673012317</v>
      </c>
      <c r="P10" s="15">
        <v>152</v>
      </c>
      <c r="Q10" s="14">
        <f>P10/P$56</f>
        <v>0.16814159292035399</v>
      </c>
      <c r="R10" s="15">
        <v>153</v>
      </c>
      <c r="S10" s="14">
        <f>R10/R$56</f>
        <v>0.17171717171717171</v>
      </c>
      <c r="T10" s="15">
        <v>143</v>
      </c>
      <c r="U10" s="14">
        <f>T10/T$56</f>
        <v>0.15906562847608455</v>
      </c>
      <c r="V10" s="15">
        <v>149</v>
      </c>
      <c r="W10" s="14">
        <f>V10/V$56</f>
        <v>0.13607305936073058</v>
      </c>
      <c r="X10" s="16">
        <v>137</v>
      </c>
      <c r="Y10" s="14">
        <f>X10/X$56</f>
        <v>0.12431941923774954</v>
      </c>
      <c r="Z10" s="17">
        <v>132</v>
      </c>
      <c r="AA10" s="14">
        <f>Z10/Z$56</f>
        <v>0.11775200713648529</v>
      </c>
      <c r="AF10" s="17">
        <v>127</v>
      </c>
      <c r="AG10" s="14">
        <f>AF10/AF$56</f>
        <v>0.11503623188405797</v>
      </c>
      <c r="AH10" s="18">
        <v>115</v>
      </c>
      <c r="AI10" s="19">
        <v>7.0999999999999994E-2</v>
      </c>
      <c r="AJ10" s="18">
        <v>119</v>
      </c>
      <c r="AK10" s="19">
        <f>AJ10/AJ56</f>
        <v>0.11983887210473314</v>
      </c>
      <c r="AL10" s="18">
        <v>119</v>
      </c>
      <c r="AM10" s="19">
        <f>AL10/AL56</f>
        <v>0.12382934443288242</v>
      </c>
      <c r="AN10" s="18">
        <v>110</v>
      </c>
      <c r="AO10" s="19">
        <f>AL$10/AL56</f>
        <v>0.12382934443288242</v>
      </c>
      <c r="AR10" s="11"/>
      <c r="AS10" s="1" t="s">
        <v>25</v>
      </c>
      <c r="AT10" s="1">
        <v>580</v>
      </c>
      <c r="AU10" s="20">
        <f>AJ34/AJ56</f>
        <v>0.58408862034239672</v>
      </c>
      <c r="AW10" s="18">
        <v>111</v>
      </c>
      <c r="AX10" s="19">
        <f>AW$10/AW56</f>
        <v>0.12877030162412992</v>
      </c>
      <c r="AY10" s="18">
        <v>111</v>
      </c>
      <c r="AZ10" s="19">
        <f>AY$10/AY56</f>
        <v>0.13470873786407767</v>
      </c>
      <c r="BA10" s="18">
        <v>101</v>
      </c>
      <c r="BB10" s="19">
        <f>BA$10/BA56</f>
        <v>0.13116883116883116</v>
      </c>
      <c r="BC10" s="18">
        <v>79</v>
      </c>
      <c r="BD10" s="19">
        <f>BC$10/BC56</f>
        <v>0.158</v>
      </c>
    </row>
    <row r="11" spans="1:72" x14ac:dyDescent="0.2">
      <c r="A11" s="12" t="s">
        <v>26</v>
      </c>
      <c r="B11" s="13">
        <v>77</v>
      </c>
      <c r="C11" s="14">
        <f>B11/B$56</f>
        <v>9.697732997481108E-2</v>
      </c>
      <c r="D11" s="13">
        <v>88</v>
      </c>
      <c r="E11" s="14">
        <f>D11/D$56</f>
        <v>0.10401891252955082</v>
      </c>
      <c r="F11" s="13">
        <v>100</v>
      </c>
      <c r="G11" s="14">
        <f>F11/F$56</f>
        <v>0.10928961748633879</v>
      </c>
      <c r="H11" s="13">
        <v>100</v>
      </c>
      <c r="I11" s="14">
        <f>H11/H$56</f>
        <v>0.10224948875255624</v>
      </c>
      <c r="J11" s="13">
        <v>101</v>
      </c>
      <c r="K11" s="14">
        <f>J11/J$56</f>
        <v>0.1173054587688734</v>
      </c>
      <c r="L11" s="13">
        <v>103</v>
      </c>
      <c r="M11" s="14">
        <f>L11/L$56</f>
        <v>0.1162528216704289</v>
      </c>
      <c r="N11" s="15">
        <v>94</v>
      </c>
      <c r="O11" s="14">
        <f>N11/N$56</f>
        <v>0.10526315789473684</v>
      </c>
      <c r="P11" s="15">
        <v>79</v>
      </c>
      <c r="Q11" s="14">
        <f>P11/P$56</f>
        <v>8.7389380530973448E-2</v>
      </c>
      <c r="R11" s="15">
        <v>91</v>
      </c>
      <c r="S11" s="14">
        <f>R11/R$56</f>
        <v>0.10213243546576879</v>
      </c>
      <c r="T11" s="15">
        <v>93</v>
      </c>
      <c r="U11" s="14">
        <f>T11/T$56</f>
        <v>0.10344827586206896</v>
      </c>
      <c r="V11" s="15">
        <v>104</v>
      </c>
      <c r="W11" s="14">
        <f>V11/V$56</f>
        <v>9.4977168949771693E-2</v>
      </c>
      <c r="X11" s="16">
        <v>94</v>
      </c>
      <c r="Y11" s="14">
        <f>X11/X$56</f>
        <v>8.5299455535390201E-2</v>
      </c>
      <c r="Z11" s="17">
        <v>85</v>
      </c>
      <c r="AA11" s="14">
        <f>Z11/Z$56</f>
        <v>7.5825156110615521E-2</v>
      </c>
      <c r="AF11" s="17">
        <v>86</v>
      </c>
      <c r="AG11" s="14">
        <f>AF11/AF$56</f>
        <v>7.789855072463768E-2</v>
      </c>
      <c r="AH11" s="18">
        <v>83</v>
      </c>
      <c r="AI11" s="19">
        <v>5.0999999999999997E-2</v>
      </c>
      <c r="AJ11" s="18">
        <v>81</v>
      </c>
      <c r="AK11" s="19">
        <f>AJ11/AJ56</f>
        <v>8.1570996978851965E-2</v>
      </c>
      <c r="AL11" s="18">
        <v>79</v>
      </c>
      <c r="AM11" s="19">
        <f>AL11/AL56</f>
        <v>8.2206035379812692E-2</v>
      </c>
      <c r="AN11" s="18">
        <v>79</v>
      </c>
      <c r="AO11" s="19">
        <f>AL11/AL$56</f>
        <v>8.2206035379812692E-2</v>
      </c>
      <c r="AR11" s="11"/>
      <c r="AS11" s="1" t="s">
        <v>27</v>
      </c>
      <c r="AT11" s="1">
        <v>285</v>
      </c>
      <c r="AU11" s="20">
        <f>AJ38/AJ56</f>
        <v>0.28700906344410876</v>
      </c>
      <c r="AW11" s="18">
        <v>78</v>
      </c>
      <c r="AX11" s="19">
        <f>AW11/AW$56</f>
        <v>9.0487238979118326E-2</v>
      </c>
      <c r="AY11" s="18">
        <v>79</v>
      </c>
      <c r="AZ11" s="19">
        <f>AY11/AY$56</f>
        <v>9.5873786407766989E-2</v>
      </c>
      <c r="BA11" s="18">
        <v>74</v>
      </c>
      <c r="BB11" s="19">
        <f>BA11/BA$56</f>
        <v>9.6103896103896108E-2</v>
      </c>
      <c r="BC11" s="18">
        <v>66</v>
      </c>
      <c r="BD11" s="19">
        <f>BC11/BC$56</f>
        <v>0.13200000000000001</v>
      </c>
    </row>
    <row r="12" spans="1:72" x14ac:dyDescent="0.2">
      <c r="A12" s="12" t="s">
        <v>28</v>
      </c>
      <c r="B12" s="13">
        <v>44</v>
      </c>
      <c r="C12" s="14">
        <f>B12/B$56</f>
        <v>5.5415617128463476E-2</v>
      </c>
      <c r="D12" s="13">
        <v>51</v>
      </c>
      <c r="E12" s="14">
        <f>D12/D$56</f>
        <v>6.0283687943262408E-2</v>
      </c>
      <c r="F12" s="13">
        <v>63</v>
      </c>
      <c r="G12" s="14">
        <f>F12/F$56</f>
        <v>6.8852459016393447E-2</v>
      </c>
      <c r="H12" s="13">
        <v>61</v>
      </c>
      <c r="I12" s="14">
        <f>H12/H$56</f>
        <v>6.2372188139059308E-2</v>
      </c>
      <c r="J12" s="13">
        <v>73</v>
      </c>
      <c r="K12" s="14">
        <f>J12/J$56</f>
        <v>8.4785133565621368E-2</v>
      </c>
      <c r="L12" s="13">
        <v>63</v>
      </c>
      <c r="M12" s="14">
        <f>L12/L$56</f>
        <v>7.1106094808126408E-2</v>
      </c>
      <c r="N12" s="15">
        <v>68</v>
      </c>
      <c r="O12" s="14">
        <f>N12/N$56</f>
        <v>7.6147816349384098E-2</v>
      </c>
      <c r="P12" s="15">
        <v>76</v>
      </c>
      <c r="Q12" s="14">
        <f>P12/P$56</f>
        <v>8.4070796460176997E-2</v>
      </c>
      <c r="R12" s="15">
        <v>73</v>
      </c>
      <c r="S12" s="14">
        <f>R12/R$56</f>
        <v>8.1930415263748599E-2</v>
      </c>
      <c r="T12" s="15">
        <v>81</v>
      </c>
      <c r="U12" s="14">
        <f>T12/T$56</f>
        <v>9.0100111234705224E-2</v>
      </c>
      <c r="V12" s="15">
        <v>76</v>
      </c>
      <c r="W12" s="14">
        <f>V12/V$56</f>
        <v>6.9406392694063929E-2</v>
      </c>
      <c r="X12" s="16">
        <v>70</v>
      </c>
      <c r="Y12" s="14">
        <f>X12/X$56</f>
        <v>6.3520871143375679E-2</v>
      </c>
      <c r="Z12" s="17">
        <v>79</v>
      </c>
      <c r="AA12" s="14">
        <f>Z12/Z$56</f>
        <v>7.0472792149866195E-2</v>
      </c>
      <c r="AF12" s="17">
        <v>68</v>
      </c>
      <c r="AG12" s="14">
        <f>AF12/AF$56</f>
        <v>6.1594202898550728E-2</v>
      </c>
      <c r="AH12" s="18">
        <v>58</v>
      </c>
      <c r="AI12" s="19">
        <v>3.5999999999999997E-2</v>
      </c>
      <c r="AJ12" s="18">
        <v>63</v>
      </c>
      <c r="AK12" s="19">
        <f>AJ12/AJ56</f>
        <v>6.3444108761329304E-2</v>
      </c>
      <c r="AL12" s="18">
        <v>57</v>
      </c>
      <c r="AM12" s="19">
        <f>AL12/AL56</f>
        <v>5.9313215400624349E-2</v>
      </c>
      <c r="AN12" s="18">
        <v>53</v>
      </c>
      <c r="AO12" s="19">
        <f>AL12/AL$56</f>
        <v>5.9313215400624349E-2</v>
      </c>
      <c r="AR12" s="11"/>
      <c r="AS12" s="1" t="s">
        <v>29</v>
      </c>
      <c r="AT12" s="1">
        <v>30</v>
      </c>
      <c r="AU12" s="20">
        <f>AJ41/AJ56</f>
        <v>3.0211480362537766E-2</v>
      </c>
      <c r="AW12" s="18">
        <v>58</v>
      </c>
      <c r="AX12" s="19">
        <f>AW12/AW$56</f>
        <v>6.7285382830626447E-2</v>
      </c>
      <c r="AY12" s="18">
        <v>51</v>
      </c>
      <c r="AZ12" s="19">
        <f>AY12/AY$56</f>
        <v>6.1893203883495146E-2</v>
      </c>
      <c r="BA12" s="18">
        <v>42</v>
      </c>
      <c r="BB12" s="19">
        <f>BA12/BA$56</f>
        <v>5.4545454545454543E-2</v>
      </c>
      <c r="BC12" s="18">
        <v>31</v>
      </c>
      <c r="BD12" s="19">
        <f>BC12/BC$56</f>
        <v>6.2E-2</v>
      </c>
    </row>
    <row r="13" spans="1:72" x14ac:dyDescent="0.2">
      <c r="A13" s="12" t="s">
        <v>30</v>
      </c>
      <c r="B13" s="13">
        <v>60</v>
      </c>
      <c r="C13" s="14">
        <f>B13/B$56</f>
        <v>7.5566750629722929E-2</v>
      </c>
      <c r="D13" s="13">
        <v>56</v>
      </c>
      <c r="E13" s="14">
        <f>D13/D$56</f>
        <v>6.6193853427895979E-2</v>
      </c>
      <c r="F13" s="13">
        <v>49</v>
      </c>
      <c r="G13" s="14">
        <f>F13/F$56</f>
        <v>5.3551912568306013E-2</v>
      </c>
      <c r="H13" s="13">
        <v>44</v>
      </c>
      <c r="I13" s="14">
        <f>H13/H$56</f>
        <v>4.4989775051124746E-2</v>
      </c>
      <c r="J13" s="13">
        <v>45</v>
      </c>
      <c r="K13" s="14">
        <f>J13/J$56</f>
        <v>5.2264808362369339E-2</v>
      </c>
      <c r="L13" s="13">
        <v>53</v>
      </c>
      <c r="M13" s="14">
        <f>L13/L$56</f>
        <v>5.9819413092550788E-2</v>
      </c>
      <c r="N13" s="15">
        <v>60</v>
      </c>
      <c r="O13" s="14">
        <f>N13/N$56</f>
        <v>6.7189249720044794E-2</v>
      </c>
      <c r="P13" s="15">
        <v>64</v>
      </c>
      <c r="Q13" s="14">
        <f>P13/P$56</f>
        <v>7.0796460176991149E-2</v>
      </c>
      <c r="R13" s="15">
        <v>66</v>
      </c>
      <c r="S13" s="14">
        <f>R13/R$56</f>
        <v>7.407407407407407E-2</v>
      </c>
      <c r="T13" s="15">
        <v>58</v>
      </c>
      <c r="U13" s="14">
        <f>T13/T$56</f>
        <v>6.4516129032258063E-2</v>
      </c>
      <c r="V13" s="15">
        <v>52</v>
      </c>
      <c r="W13" s="14">
        <f>V13/V$56</f>
        <v>4.7488584474885846E-2</v>
      </c>
      <c r="X13" s="16">
        <v>52</v>
      </c>
      <c r="Y13" s="14">
        <f>X13/X$56</f>
        <v>4.7186932849364795E-2</v>
      </c>
      <c r="Z13" s="17">
        <v>38</v>
      </c>
      <c r="AA13" s="14">
        <f>Z13/Z$56</f>
        <v>3.3898305084745763E-2</v>
      </c>
      <c r="AF13" s="17">
        <v>50</v>
      </c>
      <c r="AG13" s="14">
        <f>AF13/AF$56</f>
        <v>4.5289855072463768E-2</v>
      </c>
      <c r="AH13" s="18">
        <v>42</v>
      </c>
      <c r="AI13" s="19">
        <v>2.5999999999999999E-2</v>
      </c>
      <c r="AJ13" s="18">
        <v>42</v>
      </c>
      <c r="AK13" s="19">
        <f>AJ13/AJ56</f>
        <v>4.2296072507552872E-2</v>
      </c>
      <c r="AL13" s="18">
        <v>35</v>
      </c>
      <c r="AM13" s="19">
        <f>AL13/AL56</f>
        <v>3.6420395421436005E-2</v>
      </c>
      <c r="AN13" s="18">
        <v>30</v>
      </c>
      <c r="AO13" s="19">
        <f>AL13/AL$56</f>
        <v>3.6420395421436005E-2</v>
      </c>
      <c r="AR13" s="11"/>
      <c r="AS13" s="1" t="s">
        <v>31</v>
      </c>
      <c r="AT13" s="1">
        <v>47</v>
      </c>
      <c r="AU13" s="20">
        <f>AJ51/AJ56</f>
        <v>4.7331319234642497E-2</v>
      </c>
      <c r="AW13" s="18">
        <v>21</v>
      </c>
      <c r="AX13" s="19">
        <f>AW13/AW$56</f>
        <v>2.4361948955916472E-2</v>
      </c>
      <c r="AY13" s="18">
        <v>15</v>
      </c>
      <c r="AZ13" s="19">
        <f>AY13/AY$56</f>
        <v>1.820388349514563E-2</v>
      </c>
      <c r="BA13" s="18">
        <v>15</v>
      </c>
      <c r="BB13" s="19">
        <f>BA13/BA$56</f>
        <v>1.948051948051948E-2</v>
      </c>
      <c r="BC13" s="18">
        <v>6</v>
      </c>
      <c r="BD13" s="19">
        <f>BC13/BC$56</f>
        <v>1.2E-2</v>
      </c>
    </row>
    <row r="14" spans="1:72" x14ac:dyDescent="0.2">
      <c r="A14" s="12" t="s">
        <v>32</v>
      </c>
      <c r="B14" s="13">
        <v>29</v>
      </c>
      <c r="C14" s="14">
        <f>B14/B$56</f>
        <v>3.6523929471032744E-2</v>
      </c>
      <c r="D14" s="13">
        <v>36</v>
      </c>
      <c r="E14" s="14">
        <f>D14/D$56</f>
        <v>4.2553191489361701E-2</v>
      </c>
      <c r="F14" s="13">
        <v>36</v>
      </c>
      <c r="G14" s="14">
        <f>F14/F$56</f>
        <v>3.9344262295081971E-2</v>
      </c>
      <c r="H14" s="13">
        <v>30</v>
      </c>
      <c r="I14" s="14">
        <f>H14/H$56</f>
        <v>3.0674846625766871E-2</v>
      </c>
      <c r="J14" s="13">
        <v>38</v>
      </c>
      <c r="K14" s="14">
        <f>J14/J$56</f>
        <v>4.4134727061556328E-2</v>
      </c>
      <c r="L14" s="13">
        <v>44</v>
      </c>
      <c r="M14" s="14">
        <f>L14/L$56</f>
        <v>4.9661399548532728E-2</v>
      </c>
      <c r="N14" s="15">
        <v>33</v>
      </c>
      <c r="O14" s="14">
        <f>N14/N$56</f>
        <v>3.6954087346024636E-2</v>
      </c>
      <c r="P14" s="15">
        <v>28</v>
      </c>
      <c r="Q14" s="14">
        <f>P14/P$56</f>
        <v>3.0973451327433628E-2</v>
      </c>
      <c r="R14" s="15">
        <v>30</v>
      </c>
      <c r="S14" s="14">
        <f>R14/R$56</f>
        <v>3.3670033670033669E-2</v>
      </c>
      <c r="T14" s="15">
        <v>36</v>
      </c>
      <c r="U14" s="14">
        <f>T14/T$56</f>
        <v>4.0044493882091213E-2</v>
      </c>
      <c r="V14" s="15">
        <v>37</v>
      </c>
      <c r="W14" s="14">
        <f>V14/V$56</f>
        <v>3.3789954337899546E-2</v>
      </c>
      <c r="X14" s="16">
        <v>34</v>
      </c>
      <c r="Y14" s="14">
        <f>X14/X$56</f>
        <v>3.0852994555353903E-2</v>
      </c>
      <c r="Z14" s="17">
        <v>43</v>
      </c>
      <c r="AA14" s="14">
        <f>Z14/Z$56</f>
        <v>3.8358608385370203E-2</v>
      </c>
      <c r="AF14" s="17">
        <v>37</v>
      </c>
      <c r="AG14" s="14">
        <f>AF14/AF$56</f>
        <v>3.3514492753623192E-2</v>
      </c>
      <c r="AH14" s="18">
        <v>35</v>
      </c>
      <c r="AI14" s="19">
        <v>2.1999999999999999E-2</v>
      </c>
      <c r="AJ14" s="18">
        <v>29</v>
      </c>
      <c r="AK14" s="19">
        <f>AJ14/AJ56</f>
        <v>2.920443101711984E-2</v>
      </c>
      <c r="AL14" s="18">
        <v>29</v>
      </c>
      <c r="AM14" s="19">
        <f>AL14/AL56</f>
        <v>3.0176899063475548E-2</v>
      </c>
      <c r="AN14" s="18">
        <v>33</v>
      </c>
      <c r="AO14" s="19">
        <f>AL14/AL$56</f>
        <v>3.0176899063475548E-2</v>
      </c>
      <c r="AR14" s="11"/>
      <c r="AS14" s="1" t="s">
        <v>33</v>
      </c>
      <c r="AT14" s="1">
        <v>51</v>
      </c>
      <c r="AU14" s="20">
        <f>AJ54/AJ56</f>
        <v>5.1359516616314202E-2</v>
      </c>
      <c r="AW14" s="18">
        <v>32</v>
      </c>
      <c r="AX14" s="19">
        <f>AW14/AW$56</f>
        <v>3.7122969837587005E-2</v>
      </c>
      <c r="AY14" s="18">
        <v>34</v>
      </c>
      <c r="AZ14" s="19">
        <f>AY14/AY$56</f>
        <v>4.12621359223301E-2</v>
      </c>
      <c r="BA14" s="18">
        <v>28</v>
      </c>
      <c r="BB14" s="19">
        <f>BA14/BA$56</f>
        <v>3.6363636363636362E-2</v>
      </c>
      <c r="BC14" s="18">
        <v>12</v>
      </c>
      <c r="BD14" s="19">
        <f>BC14/BC$56</f>
        <v>2.4E-2</v>
      </c>
      <c r="BK14" s="96" t="s">
        <v>94</v>
      </c>
      <c r="BL14" t="s">
        <v>96</v>
      </c>
    </row>
    <row r="15" spans="1:72" x14ac:dyDescent="0.2">
      <c r="A15" s="12" t="s">
        <v>90</v>
      </c>
      <c r="B15" s="13"/>
      <c r="C15" s="14"/>
      <c r="D15" s="13"/>
      <c r="E15" s="14"/>
      <c r="F15" s="13"/>
      <c r="G15" s="14"/>
      <c r="H15" s="13"/>
      <c r="I15" s="14"/>
      <c r="J15" s="13"/>
      <c r="K15" s="14"/>
      <c r="L15" s="13"/>
      <c r="M15" s="14"/>
      <c r="N15" s="15"/>
      <c r="O15" s="14"/>
      <c r="P15" s="15"/>
      <c r="Q15" s="14"/>
      <c r="R15" s="15"/>
      <c r="S15" s="14"/>
      <c r="T15" s="15"/>
      <c r="U15" s="14"/>
      <c r="V15" s="15"/>
      <c r="W15" s="14"/>
      <c r="X15" s="16"/>
      <c r="Y15" s="14"/>
      <c r="Z15" s="17"/>
      <c r="AA15" s="14"/>
      <c r="AF15" s="17"/>
      <c r="AG15" s="14"/>
      <c r="AH15" s="18"/>
      <c r="AI15" s="19"/>
      <c r="AJ15" s="18"/>
      <c r="AK15" s="19"/>
      <c r="AL15" s="18"/>
      <c r="AM15" s="19"/>
      <c r="AN15" s="18"/>
      <c r="AO15" s="19"/>
      <c r="AR15" s="11"/>
      <c r="AU15" s="20"/>
      <c r="AW15" s="18"/>
      <c r="AX15" s="19"/>
      <c r="AY15" s="18"/>
      <c r="AZ15" s="19"/>
      <c r="BA15" s="18"/>
      <c r="BB15" s="19"/>
      <c r="BC15" s="18">
        <v>2</v>
      </c>
      <c r="BD15" s="19">
        <f>BC15/BC$56</f>
        <v>4.0000000000000001E-3</v>
      </c>
      <c r="BK15" s="99" t="s">
        <v>79</v>
      </c>
      <c r="BL15" s="100">
        <v>2</v>
      </c>
    </row>
    <row r="16" spans="1:72" x14ac:dyDescent="0.2">
      <c r="A16" s="12" t="s">
        <v>34</v>
      </c>
      <c r="B16" s="13">
        <v>12</v>
      </c>
      <c r="C16" s="14">
        <f>B16/B$56</f>
        <v>1.5113350125944584E-2</v>
      </c>
      <c r="D16" s="13">
        <v>12</v>
      </c>
      <c r="E16" s="14">
        <f>D16/D$56</f>
        <v>1.4184397163120567E-2</v>
      </c>
      <c r="F16" s="13">
        <v>15</v>
      </c>
      <c r="G16" s="14">
        <f>F16/F$56</f>
        <v>1.6393442622950821E-2</v>
      </c>
      <c r="H16" s="13">
        <v>15</v>
      </c>
      <c r="I16" s="14">
        <f>H16/H$56</f>
        <v>1.5337423312883436E-2</v>
      </c>
      <c r="J16" s="13">
        <v>18</v>
      </c>
      <c r="K16" s="14">
        <f>J16/J$56</f>
        <v>2.0905923344947737E-2</v>
      </c>
      <c r="L16" s="13">
        <v>20</v>
      </c>
      <c r="M16" s="14">
        <f>L16/L$56</f>
        <v>2.2573363431151242E-2</v>
      </c>
      <c r="N16" s="15">
        <v>21</v>
      </c>
      <c r="O16" s="14">
        <f>N16/N$56</f>
        <v>2.3516237402015677E-2</v>
      </c>
      <c r="P16" s="15">
        <v>24</v>
      </c>
      <c r="Q16" s="14">
        <f>P16/P$56</f>
        <v>2.6548672566371681E-2</v>
      </c>
      <c r="R16" s="15">
        <v>21</v>
      </c>
      <c r="S16" s="14">
        <f>R16/R$56</f>
        <v>2.3569023569023569E-2</v>
      </c>
      <c r="T16" s="15">
        <v>27</v>
      </c>
      <c r="U16" s="14">
        <f>T16/T$56</f>
        <v>3.0033370411568408E-2</v>
      </c>
      <c r="V16" s="15">
        <v>22</v>
      </c>
      <c r="W16" s="14">
        <f>V16/V$56</f>
        <v>2.0091324200913242E-2</v>
      </c>
      <c r="X16" s="16">
        <v>14</v>
      </c>
      <c r="Y16" s="14">
        <f>X16/X$56</f>
        <v>1.2704174228675136E-2</v>
      </c>
      <c r="Z16" s="17">
        <v>17</v>
      </c>
      <c r="AA16" s="14">
        <f>Z16/Z$56</f>
        <v>1.5165031222123104E-2</v>
      </c>
      <c r="AF16" s="17">
        <v>9</v>
      </c>
      <c r="AG16" s="14">
        <f>AF16/AF$56</f>
        <v>8.152173913043478E-3</v>
      </c>
      <c r="AH16" s="18">
        <v>9</v>
      </c>
      <c r="AI16" s="19">
        <v>6.0000000000000001E-3</v>
      </c>
      <c r="AJ16" s="18">
        <v>8</v>
      </c>
      <c r="AK16" s="19">
        <f>AJ16/AJ56</f>
        <v>8.0563947633434038E-3</v>
      </c>
      <c r="AL16" s="18">
        <v>3</v>
      </c>
      <c r="AM16" s="19">
        <f>AL16/AL56</f>
        <v>3.1217481789802288E-3</v>
      </c>
      <c r="AN16" s="18">
        <v>2</v>
      </c>
      <c r="AO16" s="19">
        <f>AL16/AL$56</f>
        <v>3.1217481789802288E-3</v>
      </c>
      <c r="AR16" s="11"/>
      <c r="AS16" s="1" t="s">
        <v>35</v>
      </c>
      <c r="AT16" s="1">
        <v>993</v>
      </c>
      <c r="AU16" s="20">
        <f>993/1566</f>
        <v>0.63409961685823757</v>
      </c>
      <c r="AW16" s="18">
        <v>5</v>
      </c>
      <c r="AX16" s="19">
        <v>4.0000000000000001E-3</v>
      </c>
      <c r="AY16" s="18">
        <v>5</v>
      </c>
      <c r="AZ16" s="19">
        <v>4.0000000000000001E-3</v>
      </c>
      <c r="BA16" s="18">
        <v>10</v>
      </c>
      <c r="BB16" s="19">
        <v>4.0000000000000001E-3</v>
      </c>
      <c r="BC16" s="18">
        <v>4</v>
      </c>
      <c r="BD16" s="19">
        <v>4.0000000000000001E-3</v>
      </c>
      <c r="BK16" s="97" t="s">
        <v>84</v>
      </c>
      <c r="BL16" s="98">
        <v>6</v>
      </c>
    </row>
    <row r="17" spans="1:64" x14ac:dyDescent="0.2">
      <c r="A17" s="12" t="s">
        <v>36</v>
      </c>
      <c r="B17" s="13">
        <v>16</v>
      </c>
      <c r="C17" s="14">
        <f>B17/B$56</f>
        <v>2.0151133501259445E-2</v>
      </c>
      <c r="D17" s="13">
        <v>14</v>
      </c>
      <c r="E17" s="14">
        <f>D17/D$56</f>
        <v>1.6548463356973995E-2</v>
      </c>
      <c r="F17" s="13">
        <v>14</v>
      </c>
      <c r="G17" s="14">
        <f>F17/F$56</f>
        <v>1.5300546448087432E-2</v>
      </c>
      <c r="H17" s="13">
        <v>18</v>
      </c>
      <c r="I17" s="14">
        <f>H17/H$56</f>
        <v>1.8404907975460124E-2</v>
      </c>
      <c r="J17" s="13">
        <v>17</v>
      </c>
      <c r="K17" s="14">
        <f>J17/J$56</f>
        <v>1.9744483159117306E-2</v>
      </c>
      <c r="L17" s="13">
        <v>20</v>
      </c>
      <c r="M17" s="14">
        <f>L17/L$56</f>
        <v>2.2573363431151242E-2</v>
      </c>
      <c r="N17" s="15">
        <v>24</v>
      </c>
      <c r="O17" s="14">
        <f>N17/N$56</f>
        <v>2.6875699888017916E-2</v>
      </c>
      <c r="P17" s="15">
        <v>30</v>
      </c>
      <c r="Q17" s="14">
        <f>P17/P$56</f>
        <v>3.3185840707964605E-2</v>
      </c>
      <c r="R17" s="15">
        <v>25</v>
      </c>
      <c r="S17" s="14">
        <f>R17/R$56</f>
        <v>2.8058361391694726E-2</v>
      </c>
      <c r="T17" s="15">
        <v>23</v>
      </c>
      <c r="U17" s="14">
        <f>T17/T$56</f>
        <v>2.5583982202447165E-2</v>
      </c>
      <c r="V17" s="15">
        <v>21</v>
      </c>
      <c r="W17" s="14">
        <f>V17/V$56</f>
        <v>1.9178082191780823E-2</v>
      </c>
      <c r="X17" s="16">
        <v>25</v>
      </c>
      <c r="Y17" s="14">
        <f>X17/X$56</f>
        <v>2.2686025408348458E-2</v>
      </c>
      <c r="Z17" s="17">
        <v>29</v>
      </c>
      <c r="AA17" s="14">
        <f>Z17/Z$56</f>
        <v>2.5869759143621766E-2</v>
      </c>
      <c r="AF17" s="17">
        <v>36</v>
      </c>
      <c r="AG17" s="14">
        <f>AF17/AF$56</f>
        <v>3.2608695652173912E-2</v>
      </c>
      <c r="AH17" s="18">
        <v>38</v>
      </c>
      <c r="AI17" s="19">
        <v>2.3E-2</v>
      </c>
      <c r="AJ17" s="18">
        <v>34</v>
      </c>
      <c r="AK17" s="19">
        <f>AJ17/AJ56</f>
        <v>3.4239677744209468E-2</v>
      </c>
      <c r="AL17" s="18">
        <v>27</v>
      </c>
      <c r="AM17" s="19">
        <f>AL17/AL56</f>
        <v>2.8095733610822061E-2</v>
      </c>
      <c r="AN17" s="18">
        <v>22</v>
      </c>
      <c r="AO17" s="19">
        <f>AL17/AL$56</f>
        <v>2.8095733610822061E-2</v>
      </c>
      <c r="AR17" s="11"/>
      <c r="AS17" s="1" t="s">
        <v>37</v>
      </c>
      <c r="AT17" s="1">
        <v>573</v>
      </c>
      <c r="AU17" s="20">
        <f>AJ59/(AJ59+AJ56)</f>
        <v>0.36590038314176243</v>
      </c>
      <c r="AW17" s="18">
        <v>16</v>
      </c>
      <c r="AX17" s="19">
        <v>1.4E-2</v>
      </c>
      <c r="AY17" s="18">
        <v>7</v>
      </c>
      <c r="AZ17" s="19">
        <v>1.4E-2</v>
      </c>
      <c r="BA17" s="18">
        <v>4</v>
      </c>
      <c r="BB17" s="19">
        <v>1.4E-2</v>
      </c>
      <c r="BC17" s="18">
        <v>0</v>
      </c>
      <c r="BD17" s="19">
        <v>1.4E-2</v>
      </c>
      <c r="BK17" s="99" t="s">
        <v>42</v>
      </c>
      <c r="BL17" s="100">
        <v>2</v>
      </c>
    </row>
    <row r="18" spans="1:64" x14ac:dyDescent="0.2">
      <c r="A18" s="12" t="s">
        <v>38</v>
      </c>
      <c r="B18" s="13">
        <v>16</v>
      </c>
      <c r="C18" s="14">
        <f>B18/B$56</f>
        <v>2.0151133501259445E-2</v>
      </c>
      <c r="D18" s="13">
        <v>14</v>
      </c>
      <c r="E18" s="14">
        <f>D18/D$56</f>
        <v>1.6548463356973995E-2</v>
      </c>
      <c r="F18" s="13">
        <v>12</v>
      </c>
      <c r="G18" s="14">
        <f>F18/F$56</f>
        <v>1.3114754098360656E-2</v>
      </c>
      <c r="H18" s="13">
        <v>15</v>
      </c>
      <c r="I18" s="14">
        <f>H18/H$56</f>
        <v>1.5337423312883436E-2</v>
      </c>
      <c r="J18" s="13">
        <v>10</v>
      </c>
      <c r="K18" s="14">
        <f>J18/J$56</f>
        <v>1.1614401858304297E-2</v>
      </c>
      <c r="L18" s="13">
        <v>8</v>
      </c>
      <c r="M18" s="14">
        <f>L18/L$56</f>
        <v>9.0293453724604959E-3</v>
      </c>
      <c r="N18" s="15">
        <v>6</v>
      </c>
      <c r="O18" s="14">
        <f>N18/N$56</f>
        <v>6.7189249720044789E-3</v>
      </c>
      <c r="P18" s="15">
        <v>11</v>
      </c>
      <c r="Q18" s="14">
        <f>P18/P$56</f>
        <v>1.2168141592920354E-2</v>
      </c>
      <c r="R18" s="15">
        <v>15</v>
      </c>
      <c r="S18" s="14">
        <f>R18/R$56</f>
        <v>1.6835016835016835E-2</v>
      </c>
      <c r="T18" s="15">
        <v>17</v>
      </c>
      <c r="U18" s="14">
        <f>T18/T$56</f>
        <v>1.8909899888765295E-2</v>
      </c>
      <c r="V18" s="15">
        <v>17</v>
      </c>
      <c r="W18" s="14">
        <f>V18/V$56</f>
        <v>1.5525114155251141E-2</v>
      </c>
      <c r="X18" s="16">
        <v>18</v>
      </c>
      <c r="Y18" s="14">
        <f>X18/X$56</f>
        <v>1.6333938294010888E-2</v>
      </c>
      <c r="Z18" s="17">
        <v>20</v>
      </c>
      <c r="AA18" s="14">
        <f>Z18/Z$56</f>
        <v>1.784121320249777E-2</v>
      </c>
      <c r="AF18" s="17">
        <v>17</v>
      </c>
      <c r="AG18" s="14">
        <f>AF18/AF$56</f>
        <v>1.5398550724637682E-2</v>
      </c>
      <c r="AH18" s="18">
        <v>21</v>
      </c>
      <c r="AI18" s="19">
        <v>1.2999999999999999E-2</v>
      </c>
      <c r="AJ18" s="18">
        <v>23</v>
      </c>
      <c r="AK18" s="19">
        <f>AJ18/AJ56</f>
        <v>2.3162134944612285E-2</v>
      </c>
      <c r="AL18" s="18">
        <v>21</v>
      </c>
      <c r="AM18" s="19">
        <f>AL18/AL56</f>
        <v>2.1852237252861603E-2</v>
      </c>
      <c r="AN18" s="18">
        <v>23</v>
      </c>
      <c r="AO18" s="19">
        <f>AL18/AL$56</f>
        <v>2.1852237252861603E-2</v>
      </c>
      <c r="AR18" s="11"/>
      <c r="AW18" s="18">
        <v>22</v>
      </c>
      <c r="AX18" s="19">
        <f>AW18/AW$56</f>
        <v>2.5522041763341066E-2</v>
      </c>
      <c r="AY18" s="18">
        <v>21</v>
      </c>
      <c r="AZ18" s="19">
        <f>AY18/AY$56</f>
        <v>2.5485436893203883E-2</v>
      </c>
      <c r="BA18" s="18">
        <v>27</v>
      </c>
      <c r="BB18" s="19">
        <f>BA18/BA$56</f>
        <v>3.5064935064935063E-2</v>
      </c>
      <c r="BC18" s="18">
        <v>13</v>
      </c>
      <c r="BD18" s="19">
        <f>BC18/BC$56</f>
        <v>2.5999999999999999E-2</v>
      </c>
      <c r="BK18" s="99" t="s">
        <v>83</v>
      </c>
      <c r="BL18" s="100">
        <v>3</v>
      </c>
    </row>
    <row r="19" spans="1:64" x14ac:dyDescent="0.2">
      <c r="A19" s="12" t="s">
        <v>39</v>
      </c>
      <c r="B19" s="13">
        <v>0</v>
      </c>
      <c r="C19" s="14">
        <f>B19/B$56</f>
        <v>0</v>
      </c>
      <c r="D19" s="13">
        <v>1</v>
      </c>
      <c r="E19" s="14">
        <f>D19/D$56</f>
        <v>1.1820330969267139E-3</v>
      </c>
      <c r="F19" s="13">
        <v>1</v>
      </c>
      <c r="G19" s="14">
        <f>F19/F$56</f>
        <v>1.092896174863388E-3</v>
      </c>
      <c r="H19" s="13">
        <v>2</v>
      </c>
      <c r="I19" s="14">
        <f>H19/H$56</f>
        <v>2.0449897750511249E-3</v>
      </c>
      <c r="J19" s="13">
        <v>3</v>
      </c>
      <c r="K19" s="14">
        <f>J19/J$56</f>
        <v>3.4843205574912892E-3</v>
      </c>
      <c r="L19" s="13">
        <v>2</v>
      </c>
      <c r="M19" s="14">
        <f>L19/L$56</f>
        <v>2.257336343115124E-3</v>
      </c>
      <c r="N19" s="15">
        <v>5</v>
      </c>
      <c r="O19" s="14">
        <f>N19/N$56</f>
        <v>5.5991041433370659E-3</v>
      </c>
      <c r="P19" s="15">
        <v>9</v>
      </c>
      <c r="Q19" s="14">
        <f>P19/P$56</f>
        <v>9.9557522123893804E-3</v>
      </c>
      <c r="R19" s="15">
        <v>12</v>
      </c>
      <c r="S19" s="14">
        <f>R19/R$56</f>
        <v>1.3468013468013467E-2</v>
      </c>
      <c r="T19" s="15">
        <v>7</v>
      </c>
      <c r="U19" s="14">
        <f>T19/T$56</f>
        <v>7.7864293659621799E-3</v>
      </c>
      <c r="V19" s="15">
        <v>11</v>
      </c>
      <c r="W19" s="14">
        <f>V19/V$56</f>
        <v>1.0045662100456621E-2</v>
      </c>
      <c r="X19" s="16">
        <v>11</v>
      </c>
      <c r="Y19" s="14">
        <f>X19/X$56</f>
        <v>9.9818511796733213E-3</v>
      </c>
      <c r="Z19" s="17">
        <v>15</v>
      </c>
      <c r="AA19" s="14">
        <f>Z19/Z$56</f>
        <v>1.3380909901873328E-2</v>
      </c>
      <c r="AF19" s="17">
        <v>13</v>
      </c>
      <c r="AG19" s="14">
        <f>AF19/AF$56</f>
        <v>1.177536231884058E-2</v>
      </c>
      <c r="AH19" s="18">
        <v>13</v>
      </c>
      <c r="AI19" s="19">
        <v>8.0000000000000002E-3</v>
      </c>
      <c r="AJ19" s="18">
        <v>12</v>
      </c>
      <c r="AK19" s="19">
        <f>AJ19/AJ56</f>
        <v>1.2084592145015106E-2</v>
      </c>
      <c r="AL19" s="18">
        <v>11</v>
      </c>
      <c r="AM19" s="19">
        <f>AL19/AL56</f>
        <v>1.1446409989594173E-2</v>
      </c>
      <c r="AN19" s="18">
        <v>17</v>
      </c>
      <c r="AO19" s="19">
        <f>AL19/AL$56</f>
        <v>1.1446409989594173E-2</v>
      </c>
      <c r="AR19" s="11"/>
      <c r="AW19" s="18">
        <v>16</v>
      </c>
      <c r="AX19" s="19">
        <f>AW19/AW$56</f>
        <v>1.8561484918793503E-2</v>
      </c>
      <c r="AY19" s="18">
        <v>17</v>
      </c>
      <c r="AZ19" s="19">
        <f>AY19/AY$56</f>
        <v>2.063106796116505E-2</v>
      </c>
      <c r="BA19" s="18">
        <v>12</v>
      </c>
      <c r="BB19" s="19">
        <f>BA19/BA$56</f>
        <v>1.5584415584415584E-2</v>
      </c>
      <c r="BC19" s="18">
        <v>4</v>
      </c>
      <c r="BD19" s="19">
        <f>BC19/BC$56</f>
        <v>8.0000000000000002E-3</v>
      </c>
      <c r="BK19" s="99" t="s">
        <v>32</v>
      </c>
      <c r="BL19" s="100">
        <v>32</v>
      </c>
    </row>
    <row r="20" spans="1:64" x14ac:dyDescent="0.2">
      <c r="A20" s="12" t="s">
        <v>40</v>
      </c>
      <c r="B20" s="21">
        <v>0</v>
      </c>
      <c r="C20" s="14">
        <f>B20/B$56</f>
        <v>0</v>
      </c>
      <c r="D20" s="21">
        <v>0</v>
      </c>
      <c r="E20" s="14">
        <f>D20/D$56</f>
        <v>0</v>
      </c>
      <c r="F20" s="21">
        <v>1</v>
      </c>
      <c r="G20" s="14">
        <f>F20/F$56</f>
        <v>1.092896174863388E-3</v>
      </c>
      <c r="H20" s="21">
        <v>1</v>
      </c>
      <c r="I20" s="14">
        <f>H20/H$56</f>
        <v>1.0224948875255625E-3</v>
      </c>
      <c r="J20" s="21">
        <v>3</v>
      </c>
      <c r="K20" s="14">
        <f>J20/J$56</f>
        <v>3.4843205574912892E-3</v>
      </c>
      <c r="L20" s="21">
        <v>3</v>
      </c>
      <c r="M20" s="14">
        <f>L20/L$56</f>
        <v>3.3860045146726862E-3</v>
      </c>
      <c r="N20" s="22">
        <v>5</v>
      </c>
      <c r="O20" s="14">
        <f>N20/N$56</f>
        <v>5.5991041433370659E-3</v>
      </c>
      <c r="P20" s="22">
        <v>8</v>
      </c>
      <c r="Q20" s="14">
        <f>P20/P$56</f>
        <v>8.8495575221238937E-3</v>
      </c>
      <c r="R20" s="22">
        <v>9</v>
      </c>
      <c r="S20" s="14">
        <f>R20/R$56</f>
        <v>1.0101010101010102E-2</v>
      </c>
      <c r="T20" s="22">
        <v>11</v>
      </c>
      <c r="U20" s="14">
        <f>T20/T$56</f>
        <v>1.2235817575083427E-2</v>
      </c>
      <c r="V20" s="22">
        <v>9</v>
      </c>
      <c r="W20" s="14">
        <f>V20/V$56</f>
        <v>8.21917808219178E-3</v>
      </c>
      <c r="X20" s="16">
        <v>7</v>
      </c>
      <c r="Y20" s="14">
        <f>X20/X$56</f>
        <v>6.3520871143375682E-3</v>
      </c>
      <c r="Z20" s="17">
        <v>8</v>
      </c>
      <c r="AA20" s="14">
        <f>Z20/Z$56</f>
        <v>7.1364852809991082E-3</v>
      </c>
      <c r="AF20" s="17">
        <v>8</v>
      </c>
      <c r="AG20" s="14">
        <f>AF20/AF$56</f>
        <v>7.246376811594203E-3</v>
      </c>
      <c r="AH20" s="23">
        <v>7</v>
      </c>
      <c r="AI20" s="19">
        <v>4.0000000000000001E-3</v>
      </c>
      <c r="AJ20" s="23">
        <v>5</v>
      </c>
      <c r="AK20" s="19">
        <f>AJ20/AJ56</f>
        <v>5.0352467270896274E-3</v>
      </c>
      <c r="AL20" s="23">
        <v>7</v>
      </c>
      <c r="AM20" s="19">
        <f>AL20/AL56</f>
        <v>7.2840790842872011E-3</v>
      </c>
      <c r="AN20" s="23">
        <v>0</v>
      </c>
      <c r="AO20" s="19">
        <f>AL20/AL$56</f>
        <v>7.2840790842872011E-3</v>
      </c>
      <c r="AR20" s="11"/>
      <c r="AU20" s="20"/>
      <c r="AW20" s="23">
        <v>5</v>
      </c>
      <c r="AX20" s="19">
        <f>AW20/AW$56</f>
        <v>5.8004640371229696E-3</v>
      </c>
      <c r="AY20" s="23">
        <v>4</v>
      </c>
      <c r="AZ20" s="19">
        <f>AY20/AY$56</f>
        <v>4.8543689320388345E-3</v>
      </c>
      <c r="BA20" s="23">
        <v>3</v>
      </c>
      <c r="BB20" s="19">
        <f>BA20/BA$56</f>
        <v>3.8961038961038961E-3</v>
      </c>
      <c r="BC20" s="23">
        <v>1</v>
      </c>
      <c r="BD20" s="19">
        <f>BC20/BC$56</f>
        <v>2E-3</v>
      </c>
      <c r="BK20" s="99" t="s">
        <v>30</v>
      </c>
      <c r="BL20" s="100">
        <v>21</v>
      </c>
    </row>
    <row r="21" spans="1:64" x14ac:dyDescent="0.2">
      <c r="A21" s="12" t="s">
        <v>41</v>
      </c>
      <c r="B21" s="13">
        <v>2</v>
      </c>
      <c r="C21" s="14">
        <f>B21/B$56</f>
        <v>2.5188916876574307E-3</v>
      </c>
      <c r="D21" s="13">
        <v>3</v>
      </c>
      <c r="E21" s="14">
        <f>D21/D$56</f>
        <v>3.5460992907801418E-3</v>
      </c>
      <c r="F21" s="13">
        <v>2</v>
      </c>
      <c r="G21" s="14">
        <f>F21/F$56</f>
        <v>2.185792349726776E-3</v>
      </c>
      <c r="H21" s="13">
        <v>2</v>
      </c>
      <c r="I21" s="14">
        <f>H21/H$56</f>
        <v>2.0449897750511249E-3</v>
      </c>
      <c r="J21" s="13">
        <v>4</v>
      </c>
      <c r="K21" s="14">
        <f>J21/J$56</f>
        <v>4.6457607433217189E-3</v>
      </c>
      <c r="L21" s="13">
        <v>4</v>
      </c>
      <c r="M21" s="14">
        <f>L21/L$56</f>
        <v>4.5146726862302479E-3</v>
      </c>
      <c r="N21" s="15">
        <v>7</v>
      </c>
      <c r="O21" s="14">
        <f>N21/N$56</f>
        <v>7.8387458006718928E-3</v>
      </c>
      <c r="P21" s="15">
        <v>5</v>
      </c>
      <c r="Q21" s="14">
        <f>P21/P$56</f>
        <v>5.5309734513274336E-3</v>
      </c>
      <c r="R21" s="15">
        <v>4</v>
      </c>
      <c r="S21" s="14">
        <f>R21/R$56</f>
        <v>4.4893378226711564E-3</v>
      </c>
      <c r="T21" s="15">
        <v>6</v>
      </c>
      <c r="U21" s="14">
        <f>T21/T$56</f>
        <v>6.6740823136818691E-3</v>
      </c>
      <c r="V21" s="15">
        <v>6</v>
      </c>
      <c r="W21" s="14">
        <f>V21/V$56</f>
        <v>5.4794520547945206E-3</v>
      </c>
      <c r="X21" s="16">
        <v>6</v>
      </c>
      <c r="Y21" s="14">
        <f>X21/X$56</f>
        <v>5.4446460980036296E-3</v>
      </c>
      <c r="Z21" s="17">
        <v>5</v>
      </c>
      <c r="AA21" s="14">
        <f>Z21/Z$56</f>
        <v>4.4603033006244425E-3</v>
      </c>
      <c r="AF21" s="17">
        <v>6</v>
      </c>
      <c r="AG21" s="14">
        <f>AF21/AF$56</f>
        <v>5.434782608695652E-3</v>
      </c>
      <c r="AH21" s="18">
        <v>7</v>
      </c>
      <c r="AI21" s="19">
        <v>4.0000000000000001E-3</v>
      </c>
      <c r="AJ21" s="18">
        <v>6</v>
      </c>
      <c r="AK21" s="19">
        <f>AJ21/AJ56</f>
        <v>6.0422960725075529E-3</v>
      </c>
      <c r="AL21" s="18">
        <v>5</v>
      </c>
      <c r="AM21" s="19">
        <f>AL21/AL56</f>
        <v>5.2029136316337149E-3</v>
      </c>
      <c r="AN21" s="18">
        <v>2</v>
      </c>
      <c r="AO21" s="19">
        <f>AL21/AL$56</f>
        <v>5.2029136316337149E-3</v>
      </c>
      <c r="AR21" s="11"/>
      <c r="AW21" s="18">
        <v>1</v>
      </c>
      <c r="AX21" s="19">
        <v>1E-3</v>
      </c>
      <c r="AY21" s="18">
        <v>0</v>
      </c>
      <c r="AZ21" s="19">
        <v>1E-3</v>
      </c>
      <c r="BA21" s="18">
        <v>0</v>
      </c>
      <c r="BB21" s="19">
        <v>1E-3</v>
      </c>
      <c r="BC21" s="18">
        <v>0</v>
      </c>
      <c r="BD21" s="19">
        <v>1E-3</v>
      </c>
      <c r="BK21" s="99" t="s">
        <v>59</v>
      </c>
      <c r="BL21" s="100">
        <v>8</v>
      </c>
    </row>
    <row r="22" spans="1:64" x14ac:dyDescent="0.2">
      <c r="A22" s="12" t="s">
        <v>42</v>
      </c>
      <c r="B22" s="13">
        <v>7</v>
      </c>
      <c r="C22" s="14">
        <f>B22/B$56</f>
        <v>8.8161209068010078E-3</v>
      </c>
      <c r="D22" s="13">
        <v>8</v>
      </c>
      <c r="E22" s="14">
        <f>D22/D$56</f>
        <v>9.4562647754137114E-3</v>
      </c>
      <c r="F22" s="13">
        <v>5</v>
      </c>
      <c r="G22" s="14">
        <f>F22/F$56</f>
        <v>5.4644808743169399E-3</v>
      </c>
      <c r="H22" s="13">
        <v>5</v>
      </c>
      <c r="I22" s="14">
        <f>H22/H$56</f>
        <v>5.1124744376278121E-3</v>
      </c>
      <c r="J22" s="13">
        <v>3</v>
      </c>
      <c r="K22" s="14">
        <f>J22/J$56</f>
        <v>3.4843205574912892E-3</v>
      </c>
      <c r="L22" s="13">
        <v>2</v>
      </c>
      <c r="M22" s="14">
        <f>L22/L$56</f>
        <v>2.257336343115124E-3</v>
      </c>
      <c r="N22" s="15">
        <v>8</v>
      </c>
      <c r="O22" s="14">
        <f>N22/N$56</f>
        <v>8.9585666293393058E-3</v>
      </c>
      <c r="P22" s="15">
        <v>4</v>
      </c>
      <c r="Q22" s="14">
        <f>P22/P$56</f>
        <v>4.4247787610619468E-3</v>
      </c>
      <c r="R22" s="15">
        <v>2</v>
      </c>
      <c r="S22" s="14">
        <f>R22/R$56</f>
        <v>2.2446689113355782E-3</v>
      </c>
      <c r="T22" s="15">
        <v>4</v>
      </c>
      <c r="U22" s="14">
        <f>T22/T$56</f>
        <v>4.4493882091212458E-3</v>
      </c>
      <c r="V22" s="15">
        <v>4</v>
      </c>
      <c r="W22" s="14">
        <f>V22/V$56</f>
        <v>3.6529680365296802E-3</v>
      </c>
      <c r="X22" s="16">
        <v>5</v>
      </c>
      <c r="Y22" s="14">
        <f>X22/X$56</f>
        <v>4.5372050816696917E-3</v>
      </c>
      <c r="Z22" s="17">
        <v>3</v>
      </c>
      <c r="AA22" s="14">
        <f>Z22/Z$56</f>
        <v>2.6761819803746653E-3</v>
      </c>
      <c r="AF22" s="17">
        <v>3</v>
      </c>
      <c r="AG22" s="14">
        <f>AF22/AF$56</f>
        <v>2.717391304347826E-3</v>
      </c>
      <c r="AH22" s="18">
        <v>4</v>
      </c>
      <c r="AI22" s="19">
        <v>2E-3</v>
      </c>
      <c r="AJ22" s="18">
        <v>2</v>
      </c>
      <c r="AK22" s="19">
        <f>AJ22/AJ56</f>
        <v>2.014098690835851E-3</v>
      </c>
      <c r="AL22" s="18">
        <v>3</v>
      </c>
      <c r="AM22" s="19">
        <f>AL22/AL56</f>
        <v>3.1217481789802288E-3</v>
      </c>
      <c r="AN22" s="18">
        <v>5</v>
      </c>
      <c r="AO22" s="19">
        <f>AL22/AL$56</f>
        <v>3.1217481789802288E-3</v>
      </c>
      <c r="AR22" s="11"/>
      <c r="AW22" s="18">
        <v>2</v>
      </c>
      <c r="AX22" s="19">
        <f>AW22/AW$56</f>
        <v>2.3201856148491878E-3</v>
      </c>
      <c r="AY22" s="18">
        <v>1</v>
      </c>
      <c r="AZ22" s="19">
        <f>AY22/AY$56</f>
        <v>1.2135922330097086E-3</v>
      </c>
      <c r="BA22" s="18">
        <v>1</v>
      </c>
      <c r="BB22" s="19">
        <f>BA22/BA$56</f>
        <v>1.2987012987012987E-3</v>
      </c>
      <c r="BC22" s="18">
        <v>0</v>
      </c>
      <c r="BD22" s="19">
        <f>BC22/BC$56</f>
        <v>0</v>
      </c>
      <c r="BK22" s="99" t="s">
        <v>80</v>
      </c>
      <c r="BL22" s="100">
        <v>136</v>
      </c>
    </row>
    <row r="23" spans="1:64" x14ac:dyDescent="0.2">
      <c r="A23" s="12" t="s">
        <v>43</v>
      </c>
      <c r="B23" s="13">
        <v>6</v>
      </c>
      <c r="C23" s="14">
        <f>B23/B$56</f>
        <v>7.556675062972292E-3</v>
      </c>
      <c r="D23" s="13">
        <v>4</v>
      </c>
      <c r="E23" s="14">
        <f>D23/D$56</f>
        <v>4.7281323877068557E-3</v>
      </c>
      <c r="F23" s="13">
        <v>6</v>
      </c>
      <c r="G23" s="14">
        <f>F23/F$56</f>
        <v>6.5573770491803279E-3</v>
      </c>
      <c r="H23" s="13">
        <v>3</v>
      </c>
      <c r="I23" s="14">
        <f>H23/H$56</f>
        <v>3.0674846625766872E-3</v>
      </c>
      <c r="J23" s="13">
        <v>4</v>
      </c>
      <c r="K23" s="14">
        <f>J23/J$56</f>
        <v>4.6457607433217189E-3</v>
      </c>
      <c r="L23" s="13">
        <v>6</v>
      </c>
      <c r="M23" s="14">
        <f>L23/L$56</f>
        <v>6.7720090293453723E-3</v>
      </c>
      <c r="N23" s="15">
        <v>7</v>
      </c>
      <c r="O23" s="14">
        <f>N23/N$56</f>
        <v>7.8387458006718928E-3</v>
      </c>
      <c r="P23" s="15">
        <v>5</v>
      </c>
      <c r="Q23" s="14">
        <f>P23/P$56</f>
        <v>5.5309734513274336E-3</v>
      </c>
      <c r="R23" s="15">
        <v>5</v>
      </c>
      <c r="S23" s="14">
        <f>R23/R$56</f>
        <v>5.6116722783389446E-3</v>
      </c>
      <c r="T23" s="15">
        <v>7</v>
      </c>
      <c r="U23" s="14">
        <f>T23/T$56</f>
        <v>7.7864293659621799E-3</v>
      </c>
      <c r="V23" s="15">
        <v>4</v>
      </c>
      <c r="W23" s="14">
        <f>V23/V$56</f>
        <v>3.6529680365296802E-3</v>
      </c>
      <c r="X23" s="16">
        <v>3</v>
      </c>
      <c r="Y23" s="14">
        <f>X23/X$56</f>
        <v>2.7223230490018148E-3</v>
      </c>
      <c r="Z23" s="17">
        <v>9</v>
      </c>
      <c r="AA23" s="14">
        <f>Z23/Z$56</f>
        <v>8.0285459411239962E-3</v>
      </c>
      <c r="AF23" s="17">
        <v>8</v>
      </c>
      <c r="AG23" s="14">
        <f>AF23/AF$56</f>
        <v>7.246376811594203E-3</v>
      </c>
      <c r="AH23" s="18">
        <v>6</v>
      </c>
      <c r="AI23" s="19">
        <v>4.0000000000000001E-3</v>
      </c>
      <c r="AJ23" s="18">
        <v>6</v>
      </c>
      <c r="AK23" s="19">
        <f>AJ23/AJ56</f>
        <v>6.0422960725075529E-3</v>
      </c>
      <c r="AL23" s="18">
        <v>0</v>
      </c>
      <c r="AM23" s="19">
        <f>AL23/AL56</f>
        <v>0</v>
      </c>
      <c r="AN23" s="18">
        <v>0</v>
      </c>
      <c r="AO23" s="19">
        <f>AL23/AL$56</f>
        <v>0</v>
      </c>
      <c r="AR23" s="11"/>
      <c r="AW23" s="18">
        <v>0</v>
      </c>
      <c r="AX23" s="19">
        <v>0</v>
      </c>
      <c r="AY23" s="18">
        <v>0</v>
      </c>
      <c r="AZ23" s="19">
        <v>0</v>
      </c>
      <c r="BA23" s="18">
        <v>0</v>
      </c>
      <c r="BB23" s="19">
        <v>0</v>
      </c>
      <c r="BC23" s="18">
        <v>0</v>
      </c>
      <c r="BD23" s="19">
        <v>0</v>
      </c>
      <c r="BK23" s="97" t="s">
        <v>90</v>
      </c>
      <c r="BL23" s="98">
        <v>1</v>
      </c>
    </row>
    <row r="24" spans="1:64" x14ac:dyDescent="0.2">
      <c r="A24" s="12" t="s">
        <v>44</v>
      </c>
      <c r="B24" s="13">
        <v>0</v>
      </c>
      <c r="C24" s="14">
        <f>B24/B$56</f>
        <v>0</v>
      </c>
      <c r="D24" s="13">
        <v>1</v>
      </c>
      <c r="E24" s="14">
        <f>D24/D$56</f>
        <v>1.1820330969267139E-3</v>
      </c>
      <c r="F24" s="13">
        <v>4</v>
      </c>
      <c r="G24" s="14">
        <f>F24/F$56</f>
        <v>4.3715846994535519E-3</v>
      </c>
      <c r="H24" s="13">
        <v>7</v>
      </c>
      <c r="I24" s="14">
        <f>H24/H$56</f>
        <v>7.1574642126789366E-3</v>
      </c>
      <c r="J24" s="13">
        <v>9</v>
      </c>
      <c r="K24" s="14">
        <f>J24/J$56</f>
        <v>1.0452961672473868E-2</v>
      </c>
      <c r="L24" s="13">
        <v>8</v>
      </c>
      <c r="M24" s="14">
        <f>L24/L$56</f>
        <v>9.0293453724604959E-3</v>
      </c>
      <c r="N24" s="15">
        <v>4</v>
      </c>
      <c r="O24" s="14">
        <f>N24/N$56</f>
        <v>4.4792833146696529E-3</v>
      </c>
      <c r="P24" s="15">
        <v>3</v>
      </c>
      <c r="Q24" s="14">
        <f>P24/P$56</f>
        <v>3.3185840707964601E-3</v>
      </c>
      <c r="R24" s="15">
        <v>2</v>
      </c>
      <c r="S24" s="14">
        <f>R24/R$56</f>
        <v>2.2446689113355782E-3</v>
      </c>
      <c r="T24" s="15">
        <v>3</v>
      </c>
      <c r="U24" s="14">
        <f>T24/T$56</f>
        <v>3.3370411568409346E-3</v>
      </c>
      <c r="V24" s="15">
        <v>4</v>
      </c>
      <c r="W24" s="14">
        <f>V24/V$56</f>
        <v>3.6529680365296802E-3</v>
      </c>
      <c r="X24" s="16">
        <v>7</v>
      </c>
      <c r="Y24" s="14">
        <f>X24/X$56</f>
        <v>6.3520871143375682E-3</v>
      </c>
      <c r="Z24" s="17">
        <v>7</v>
      </c>
      <c r="AA24" s="14">
        <f>Z24/Z$56</f>
        <v>6.2444246208742194E-3</v>
      </c>
      <c r="AF24" s="17">
        <v>9</v>
      </c>
      <c r="AG24" s="14">
        <f>AF24/AF$56</f>
        <v>8.152173913043478E-3</v>
      </c>
      <c r="AH24" s="18">
        <v>8</v>
      </c>
      <c r="AI24" s="19">
        <v>5.0000000000000001E-3</v>
      </c>
      <c r="AJ24" s="18">
        <v>8</v>
      </c>
      <c r="AK24" s="19">
        <f>AJ24/AJ56</f>
        <v>8.0563947633434038E-3</v>
      </c>
      <c r="AL24" s="18">
        <v>11</v>
      </c>
      <c r="AM24" s="19">
        <f>AL24/AL56</f>
        <v>1.1446409989594173E-2</v>
      </c>
      <c r="AN24" s="18">
        <v>10</v>
      </c>
      <c r="AO24" s="19">
        <f>AL24/AL$56</f>
        <v>1.1446409989594173E-2</v>
      </c>
      <c r="AR24" s="11"/>
      <c r="AW24" s="18">
        <v>10</v>
      </c>
      <c r="AX24" s="19">
        <f>AW24/AW$56</f>
        <v>1.1600928074245939E-2</v>
      </c>
      <c r="AY24" s="18">
        <v>9</v>
      </c>
      <c r="AZ24" s="19">
        <f>AY24/AY$56</f>
        <v>1.0922330097087379E-2</v>
      </c>
      <c r="BA24" s="18">
        <v>4</v>
      </c>
      <c r="BB24" s="19">
        <f>BA24/BA$56</f>
        <v>5.1948051948051948E-3</v>
      </c>
      <c r="BC24" s="18">
        <v>2</v>
      </c>
      <c r="BD24" s="19">
        <f>BC24/BC$56</f>
        <v>4.0000000000000001E-3</v>
      </c>
      <c r="BK24" s="99" t="s">
        <v>38</v>
      </c>
      <c r="BL24" s="100">
        <v>22</v>
      </c>
    </row>
    <row r="25" spans="1:64" x14ac:dyDescent="0.2">
      <c r="A25" s="12" t="s">
        <v>45</v>
      </c>
      <c r="B25" s="21">
        <v>6</v>
      </c>
      <c r="C25" s="14">
        <f>B25/B$56</f>
        <v>7.556675062972292E-3</v>
      </c>
      <c r="D25" s="21">
        <v>4</v>
      </c>
      <c r="E25" s="14">
        <f>D25/D$56</f>
        <v>4.7281323877068557E-3</v>
      </c>
      <c r="F25" s="21">
        <v>3</v>
      </c>
      <c r="G25" s="14">
        <f>F25/F$56</f>
        <v>3.2786885245901639E-3</v>
      </c>
      <c r="H25" s="21">
        <v>1</v>
      </c>
      <c r="I25" s="14">
        <f>H25/H$56</f>
        <v>1.0224948875255625E-3</v>
      </c>
      <c r="J25" s="21">
        <v>0</v>
      </c>
      <c r="K25" s="14">
        <f>J25/J$56</f>
        <v>0</v>
      </c>
      <c r="L25" s="21">
        <v>1</v>
      </c>
      <c r="M25" s="14">
        <f>L25/L$56</f>
        <v>1.128668171557562E-3</v>
      </c>
      <c r="N25" s="22">
        <v>0</v>
      </c>
      <c r="O25" s="14">
        <f>N25/N$56</f>
        <v>0</v>
      </c>
      <c r="P25" s="22">
        <v>0</v>
      </c>
      <c r="Q25" s="14">
        <f>P25/P$56</f>
        <v>0</v>
      </c>
      <c r="R25" s="22">
        <v>2</v>
      </c>
      <c r="S25" s="14">
        <f>R25/R$56</f>
        <v>2.2446689113355782E-3</v>
      </c>
      <c r="T25" s="22">
        <v>2</v>
      </c>
      <c r="U25" s="14">
        <f>T25/T$56</f>
        <v>2.2246941045606229E-3</v>
      </c>
      <c r="V25" s="22">
        <v>3</v>
      </c>
      <c r="W25" s="14">
        <f>V25/V$56</f>
        <v>2.7397260273972603E-3</v>
      </c>
      <c r="X25" s="16">
        <v>6</v>
      </c>
      <c r="Y25" s="14">
        <f>X25/X$56</f>
        <v>5.4446460980036296E-3</v>
      </c>
      <c r="Z25" s="17">
        <v>4</v>
      </c>
      <c r="AA25" s="14">
        <f>Z25/Z$56</f>
        <v>3.5682426404995541E-3</v>
      </c>
      <c r="AF25" s="17">
        <v>5</v>
      </c>
      <c r="AG25" s="14">
        <f>AF25/AF$56</f>
        <v>4.528985507246377E-3</v>
      </c>
      <c r="AH25" s="23">
        <v>4</v>
      </c>
      <c r="AI25" s="19">
        <v>4.0000000000000001E-3</v>
      </c>
      <c r="AJ25" s="23">
        <v>1</v>
      </c>
      <c r="AK25" s="19">
        <f>AJ25/AJ56</f>
        <v>1.0070493454179255E-3</v>
      </c>
      <c r="AL25" s="23">
        <v>1</v>
      </c>
      <c r="AM25" s="19">
        <f>AL25/AL56</f>
        <v>1.0405827263267431E-3</v>
      </c>
      <c r="AN25" s="23">
        <v>0</v>
      </c>
      <c r="AO25" s="19">
        <f>AL25/AL$56</f>
        <v>1.0405827263267431E-3</v>
      </c>
      <c r="AR25" s="11"/>
      <c r="AW25" s="23">
        <v>0</v>
      </c>
      <c r="AX25" s="19">
        <v>0</v>
      </c>
      <c r="AY25" s="23">
        <v>0</v>
      </c>
      <c r="AZ25" s="19">
        <v>0</v>
      </c>
      <c r="BA25" s="23">
        <v>0</v>
      </c>
      <c r="BB25" s="19">
        <v>0</v>
      </c>
      <c r="BC25" s="23">
        <v>0</v>
      </c>
      <c r="BD25" s="19">
        <v>0</v>
      </c>
      <c r="BK25" s="99" t="s">
        <v>36</v>
      </c>
      <c r="BL25" s="100">
        <v>16</v>
      </c>
    </row>
    <row r="26" spans="1:64" x14ac:dyDescent="0.2">
      <c r="A26" s="12" t="s">
        <v>46</v>
      </c>
      <c r="B26" s="13"/>
      <c r="C26" s="14"/>
      <c r="D26" s="13"/>
      <c r="E26" s="14"/>
      <c r="F26" s="13"/>
      <c r="G26" s="14"/>
      <c r="H26" s="13"/>
      <c r="I26" s="14"/>
      <c r="J26" s="13"/>
      <c r="K26" s="14"/>
      <c r="L26" s="13"/>
      <c r="M26" s="14"/>
      <c r="N26" s="13">
        <v>0</v>
      </c>
      <c r="O26" s="14">
        <f>N26/N$56</f>
        <v>0</v>
      </c>
      <c r="P26" s="15">
        <v>0</v>
      </c>
      <c r="Q26" s="14">
        <f>P26/P$56</f>
        <v>0</v>
      </c>
      <c r="R26" s="15">
        <v>0</v>
      </c>
      <c r="S26" s="14">
        <f>R26/R$56</f>
        <v>0</v>
      </c>
      <c r="T26" s="15">
        <v>0</v>
      </c>
      <c r="U26" s="14">
        <f>T26/T$56</f>
        <v>0</v>
      </c>
      <c r="V26" s="15">
        <v>2</v>
      </c>
      <c r="W26" s="14">
        <f>V26/V$56</f>
        <v>1.8264840182648401E-3</v>
      </c>
      <c r="X26" s="16">
        <v>2</v>
      </c>
      <c r="Y26" s="14">
        <f>X26/X$56</f>
        <v>1.8148820326678765E-3</v>
      </c>
      <c r="Z26" s="17">
        <v>3</v>
      </c>
      <c r="AA26" s="14">
        <f>Z26/Z$56</f>
        <v>2.6761819803746653E-3</v>
      </c>
      <c r="AF26" s="17">
        <v>4</v>
      </c>
      <c r="AG26" s="14">
        <f>AF26/AF$56</f>
        <v>3.6231884057971015E-3</v>
      </c>
      <c r="AH26" s="18">
        <v>5</v>
      </c>
      <c r="AI26" s="19">
        <v>3.0000000000000001E-3</v>
      </c>
      <c r="AJ26" s="18">
        <v>3</v>
      </c>
      <c r="AK26" s="19">
        <f>AJ26/AJ56</f>
        <v>3.0211480362537764E-3</v>
      </c>
      <c r="AL26" s="18">
        <v>1</v>
      </c>
      <c r="AM26" s="19">
        <f>AL26/AL56</f>
        <v>1.0405827263267431E-3</v>
      </c>
      <c r="AN26" s="18">
        <v>0</v>
      </c>
      <c r="AO26" s="19">
        <f>AL26/AL$56</f>
        <v>1.0405827263267431E-3</v>
      </c>
      <c r="AR26" s="11"/>
      <c r="AW26" s="18">
        <v>0</v>
      </c>
      <c r="AX26" s="19">
        <v>0</v>
      </c>
      <c r="AY26" s="18">
        <v>0</v>
      </c>
      <c r="AZ26" s="19">
        <v>0</v>
      </c>
      <c r="BA26" s="18">
        <v>0</v>
      </c>
      <c r="BB26" s="19">
        <v>0</v>
      </c>
      <c r="BC26" s="18">
        <v>0</v>
      </c>
      <c r="BD26" s="19">
        <v>0</v>
      </c>
      <c r="BK26" s="99" t="s">
        <v>61</v>
      </c>
      <c r="BL26" s="100">
        <v>6</v>
      </c>
    </row>
    <row r="27" spans="1:64" x14ac:dyDescent="0.2">
      <c r="A27" s="12" t="s">
        <v>47</v>
      </c>
      <c r="B27" s="13">
        <v>1</v>
      </c>
      <c r="C27" s="14">
        <f>B27/B$56</f>
        <v>1.2594458438287153E-3</v>
      </c>
      <c r="D27" s="13">
        <v>0</v>
      </c>
      <c r="E27" s="14">
        <f>D27/D$56</f>
        <v>0</v>
      </c>
      <c r="F27" s="13">
        <v>0</v>
      </c>
      <c r="G27" s="14">
        <f>F27/F$56</f>
        <v>0</v>
      </c>
      <c r="H27" s="13">
        <v>1</v>
      </c>
      <c r="I27" s="14">
        <f t="shared" ref="I27:I32" si="0">H27/H$56</f>
        <v>1.0224948875255625E-3</v>
      </c>
      <c r="J27" s="13">
        <v>1</v>
      </c>
      <c r="K27" s="14">
        <f t="shared" ref="K27:K34" si="1">J27/J$56</f>
        <v>1.1614401858304297E-3</v>
      </c>
      <c r="L27" s="13">
        <v>2</v>
      </c>
      <c r="M27" s="14">
        <f t="shared" ref="M27:M34" si="2">L27/L$56</f>
        <v>2.257336343115124E-3</v>
      </c>
      <c r="N27" s="15">
        <v>3</v>
      </c>
      <c r="O27" s="14">
        <f>N27/N$56</f>
        <v>3.3594624860022394E-3</v>
      </c>
      <c r="P27" s="15">
        <v>3</v>
      </c>
      <c r="Q27" s="14">
        <f>P27/P$56</f>
        <v>3.3185840707964601E-3</v>
      </c>
      <c r="R27" s="15">
        <v>3</v>
      </c>
      <c r="S27" s="14">
        <f>R27/R$56</f>
        <v>3.3670033670033669E-3</v>
      </c>
      <c r="T27" s="15">
        <v>3</v>
      </c>
      <c r="U27" s="14">
        <f>T27/T$56</f>
        <v>3.3370411568409346E-3</v>
      </c>
      <c r="V27" s="15">
        <v>2</v>
      </c>
      <c r="W27" s="14">
        <f>V27/V$56</f>
        <v>1.8264840182648401E-3</v>
      </c>
      <c r="X27" s="16">
        <v>1</v>
      </c>
      <c r="Y27" s="14">
        <f>X27/X$56</f>
        <v>9.0744101633393826E-4</v>
      </c>
      <c r="Z27" s="24">
        <v>2</v>
      </c>
      <c r="AA27" s="14">
        <f>Z27/Z$56</f>
        <v>1.7841213202497771E-3</v>
      </c>
      <c r="AF27" s="24">
        <v>2</v>
      </c>
      <c r="AG27" s="14">
        <f>AF27/AF$56</f>
        <v>1.8115942028985507E-3</v>
      </c>
      <c r="AH27" s="18">
        <v>1</v>
      </c>
      <c r="AI27" s="19">
        <v>1E-3</v>
      </c>
      <c r="AJ27" s="18">
        <v>0</v>
      </c>
      <c r="AK27" s="19">
        <f>AJ27/AJ56</f>
        <v>0</v>
      </c>
      <c r="AL27" s="18">
        <v>0</v>
      </c>
      <c r="AM27" s="19">
        <f>AL27/AL56</f>
        <v>0</v>
      </c>
      <c r="AN27" s="18">
        <v>0</v>
      </c>
      <c r="AO27" s="19">
        <f>AL27/AL$56</f>
        <v>0</v>
      </c>
      <c r="AR27" s="11"/>
      <c r="AW27" s="18">
        <v>2</v>
      </c>
      <c r="AX27" s="19">
        <f>AW27/AW$56</f>
        <v>2.3201856148491878E-3</v>
      </c>
      <c r="AY27" s="18">
        <v>3</v>
      </c>
      <c r="AZ27" s="19">
        <f>AY27/AY$56</f>
        <v>3.6407766990291263E-3</v>
      </c>
      <c r="BA27" s="18">
        <v>1</v>
      </c>
      <c r="BB27" s="19">
        <f>BA27/BA$56</f>
        <v>1.2987012987012987E-3</v>
      </c>
      <c r="BC27" s="18">
        <v>1</v>
      </c>
      <c r="BD27" s="19">
        <f>BC27/BC$56</f>
        <v>2E-3</v>
      </c>
      <c r="BK27" s="99" t="s">
        <v>86</v>
      </c>
      <c r="BL27" s="100">
        <v>1</v>
      </c>
    </row>
    <row r="28" spans="1:64" x14ac:dyDescent="0.2">
      <c r="A28" s="12" t="s">
        <v>48</v>
      </c>
      <c r="B28" s="13">
        <v>2</v>
      </c>
      <c r="C28" s="14">
        <f>B28/B$56</f>
        <v>2.5188916876574307E-3</v>
      </c>
      <c r="D28" s="13">
        <v>3</v>
      </c>
      <c r="E28" s="14">
        <f>D28/D$56</f>
        <v>3.5460992907801418E-3</v>
      </c>
      <c r="F28" s="13">
        <v>1</v>
      </c>
      <c r="G28" s="14">
        <f>F28/F$56</f>
        <v>1.092896174863388E-3</v>
      </c>
      <c r="H28" s="13">
        <v>2</v>
      </c>
      <c r="I28" s="14">
        <f t="shared" si="0"/>
        <v>2.0449897750511249E-3</v>
      </c>
      <c r="J28" s="13">
        <v>3</v>
      </c>
      <c r="K28" s="14">
        <f t="shared" si="1"/>
        <v>3.4843205574912892E-3</v>
      </c>
      <c r="L28" s="13">
        <v>1</v>
      </c>
      <c r="M28" s="14">
        <f t="shared" si="2"/>
        <v>1.128668171557562E-3</v>
      </c>
      <c r="N28" s="15">
        <v>1</v>
      </c>
      <c r="O28" s="14">
        <f>N28/N$56</f>
        <v>1.1198208286674132E-3</v>
      </c>
      <c r="P28" s="15">
        <v>1</v>
      </c>
      <c r="Q28" s="14">
        <f>P28/P$56</f>
        <v>1.1061946902654867E-3</v>
      </c>
      <c r="R28" s="15">
        <v>0</v>
      </c>
      <c r="S28" s="14">
        <f>R28/R$56</f>
        <v>0</v>
      </c>
      <c r="T28" s="15">
        <v>0</v>
      </c>
      <c r="U28" s="14">
        <f>T28/T$56</f>
        <v>0</v>
      </c>
      <c r="V28" s="15">
        <v>1</v>
      </c>
      <c r="W28" s="14">
        <f>V28/V$56</f>
        <v>9.1324200913242006E-4</v>
      </c>
      <c r="X28" s="16">
        <v>2</v>
      </c>
      <c r="Y28" s="14">
        <f>X28/X$56</f>
        <v>1.8148820326678765E-3</v>
      </c>
      <c r="Z28" s="17">
        <v>6</v>
      </c>
      <c r="AA28" s="14">
        <f>Z28/Z$56</f>
        <v>5.3523639607493305E-3</v>
      </c>
      <c r="AF28" s="17">
        <v>5</v>
      </c>
      <c r="AG28" s="14">
        <f>AF28/AF$56</f>
        <v>4.528985507246377E-3</v>
      </c>
      <c r="AH28" s="18">
        <v>3</v>
      </c>
      <c r="AI28" s="19">
        <v>2E-3</v>
      </c>
      <c r="AJ28" s="18">
        <v>1</v>
      </c>
      <c r="AK28" s="19">
        <f>AJ28/AJ56</f>
        <v>1.0070493454179255E-3</v>
      </c>
      <c r="AL28" s="18">
        <v>0</v>
      </c>
      <c r="AM28" s="19">
        <f>AL28/AL56</f>
        <v>0</v>
      </c>
      <c r="AN28" s="18">
        <v>0</v>
      </c>
      <c r="AO28" s="19">
        <f>AL28/AL$56</f>
        <v>0</v>
      </c>
      <c r="AR28" s="11"/>
      <c r="AW28" s="18">
        <v>0</v>
      </c>
      <c r="AX28" s="19">
        <v>0</v>
      </c>
      <c r="AY28" s="18">
        <v>1</v>
      </c>
      <c r="AZ28" s="19">
        <v>0</v>
      </c>
      <c r="BA28" s="18">
        <v>1</v>
      </c>
      <c r="BB28" s="19">
        <v>0</v>
      </c>
      <c r="BC28" s="18">
        <v>1</v>
      </c>
      <c r="BD28" s="19">
        <v>0</v>
      </c>
      <c r="BK28" s="97" t="s">
        <v>78</v>
      </c>
      <c r="BL28" s="98">
        <v>1</v>
      </c>
    </row>
    <row r="29" spans="1:64" x14ac:dyDescent="0.2">
      <c r="A29" s="12" t="s">
        <v>49</v>
      </c>
      <c r="B29" s="13">
        <v>0</v>
      </c>
      <c r="C29" s="14">
        <f>B29/B$56</f>
        <v>0</v>
      </c>
      <c r="D29" s="13">
        <v>1</v>
      </c>
      <c r="E29" s="14">
        <f>D29/D$56</f>
        <v>1.1820330969267139E-3</v>
      </c>
      <c r="F29" s="13">
        <v>1</v>
      </c>
      <c r="G29" s="14">
        <f>F29/F$56</f>
        <v>1.092896174863388E-3</v>
      </c>
      <c r="H29" s="13">
        <v>1</v>
      </c>
      <c r="I29" s="14">
        <f t="shared" si="0"/>
        <v>1.0224948875255625E-3</v>
      </c>
      <c r="J29" s="13">
        <v>1</v>
      </c>
      <c r="K29" s="14">
        <f t="shared" si="1"/>
        <v>1.1614401858304297E-3</v>
      </c>
      <c r="L29" s="13">
        <v>0</v>
      </c>
      <c r="M29" s="14">
        <f t="shared" si="2"/>
        <v>0</v>
      </c>
      <c r="N29" s="15">
        <v>0</v>
      </c>
      <c r="O29" s="14">
        <f>N29/N$56</f>
        <v>0</v>
      </c>
      <c r="P29" s="15">
        <v>0</v>
      </c>
      <c r="Q29" s="14">
        <f>P29/P$56</f>
        <v>0</v>
      </c>
      <c r="R29" s="15">
        <v>0</v>
      </c>
      <c r="S29" s="14">
        <f>R29/R$56</f>
        <v>0</v>
      </c>
      <c r="T29" s="15">
        <v>0</v>
      </c>
      <c r="U29" s="14">
        <f>T29/T$56</f>
        <v>0</v>
      </c>
      <c r="V29" s="15">
        <v>0</v>
      </c>
      <c r="W29" s="14">
        <f>V29/V$56</f>
        <v>0</v>
      </c>
      <c r="X29" s="16">
        <v>0</v>
      </c>
      <c r="Y29" s="14">
        <f>X29/X$56</f>
        <v>0</v>
      </c>
      <c r="Z29" s="17">
        <v>0</v>
      </c>
      <c r="AA29" s="14">
        <f>Z29/Z$56</f>
        <v>0</v>
      </c>
      <c r="AF29" s="17">
        <v>1</v>
      </c>
      <c r="AG29" s="14">
        <f>AF29/AF$56</f>
        <v>9.0579710144927537E-4</v>
      </c>
      <c r="AH29" s="18">
        <v>1</v>
      </c>
      <c r="AI29" s="19">
        <v>1E-3</v>
      </c>
      <c r="AJ29" s="18">
        <v>0</v>
      </c>
      <c r="AK29" s="19">
        <f>AJ29/AJ56</f>
        <v>0</v>
      </c>
      <c r="AL29" s="18">
        <v>0</v>
      </c>
      <c r="AM29" s="19">
        <f>AL29/AL56</f>
        <v>0</v>
      </c>
      <c r="AN29" s="18">
        <v>0</v>
      </c>
      <c r="AO29" s="19">
        <f>AL29/AL$56</f>
        <v>0</v>
      </c>
      <c r="AR29" s="11"/>
      <c r="AS29" s="1">
        <v>2008</v>
      </c>
      <c r="AT29" s="1">
        <v>2009</v>
      </c>
      <c r="AU29" s="1">
        <v>2010</v>
      </c>
      <c r="AV29" s="1">
        <v>2011</v>
      </c>
      <c r="AW29" s="18">
        <v>0</v>
      </c>
      <c r="AX29" s="19">
        <v>0</v>
      </c>
      <c r="AY29" s="18">
        <v>0</v>
      </c>
      <c r="AZ29" s="19">
        <v>0</v>
      </c>
      <c r="BA29" s="18">
        <v>0</v>
      </c>
      <c r="BB29" s="19">
        <v>0</v>
      </c>
      <c r="BC29" s="18">
        <v>0</v>
      </c>
      <c r="BD29" s="19">
        <v>0</v>
      </c>
      <c r="BK29" s="99" t="s">
        <v>29</v>
      </c>
      <c r="BL29" s="100">
        <v>30</v>
      </c>
    </row>
    <row r="30" spans="1:64" x14ac:dyDescent="0.2">
      <c r="A30" s="12" t="s">
        <v>50</v>
      </c>
      <c r="B30" s="13"/>
      <c r="C30" s="14"/>
      <c r="D30" s="13"/>
      <c r="E30" s="14"/>
      <c r="F30" s="13"/>
      <c r="G30" s="14"/>
      <c r="H30" s="13">
        <v>0</v>
      </c>
      <c r="I30" s="14">
        <f t="shared" si="0"/>
        <v>0</v>
      </c>
      <c r="J30" s="13">
        <v>0</v>
      </c>
      <c r="K30" s="14">
        <f t="shared" si="1"/>
        <v>0</v>
      </c>
      <c r="L30" s="13">
        <v>0</v>
      </c>
      <c r="M30" s="14">
        <f t="shared" si="2"/>
        <v>0</v>
      </c>
      <c r="N30" s="13">
        <v>0</v>
      </c>
      <c r="O30" s="14">
        <f>N30/N$56</f>
        <v>0</v>
      </c>
      <c r="P30" s="15">
        <v>3</v>
      </c>
      <c r="Q30" s="14">
        <f>P30/P$56</f>
        <v>3.3185840707964601E-3</v>
      </c>
      <c r="R30" s="15">
        <v>0</v>
      </c>
      <c r="S30" s="14">
        <f>R30/R$56</f>
        <v>0</v>
      </c>
      <c r="T30" s="15">
        <v>0</v>
      </c>
      <c r="U30" s="14">
        <f>T30/T$56</f>
        <v>0</v>
      </c>
      <c r="V30" s="15">
        <v>0</v>
      </c>
      <c r="W30" s="14">
        <f>V30/V$56</f>
        <v>0</v>
      </c>
      <c r="X30" s="16">
        <v>0</v>
      </c>
      <c r="Y30" s="14">
        <f>X30/X$56</f>
        <v>0</v>
      </c>
      <c r="Z30" s="17">
        <v>0</v>
      </c>
      <c r="AA30" s="14">
        <f>Z30/Z$56</f>
        <v>0</v>
      </c>
      <c r="AF30" s="17">
        <v>0</v>
      </c>
      <c r="AG30" s="14">
        <f>AF30/AF$56</f>
        <v>0</v>
      </c>
      <c r="AH30" s="18">
        <v>0</v>
      </c>
      <c r="AI30" s="19">
        <v>0</v>
      </c>
      <c r="AJ30" s="18">
        <v>0</v>
      </c>
      <c r="AK30" s="19">
        <f>AJ30/AJ56</f>
        <v>0</v>
      </c>
      <c r="AL30" s="18">
        <v>1</v>
      </c>
      <c r="AM30" s="19">
        <f>AL30/AL56</f>
        <v>1.0405827263267431E-3</v>
      </c>
      <c r="AN30" s="18">
        <f>-A300</f>
        <v>0</v>
      </c>
      <c r="AO30" s="19">
        <f>AL30/AL$56</f>
        <v>1.0405827263267431E-3</v>
      </c>
      <c r="AR30" s="11"/>
      <c r="AW30" s="18">
        <v>0</v>
      </c>
      <c r="AX30" s="19">
        <v>0</v>
      </c>
      <c r="AY30" s="18">
        <v>0</v>
      </c>
      <c r="AZ30" s="19">
        <v>0</v>
      </c>
      <c r="BA30" s="18">
        <v>11</v>
      </c>
      <c r="BB30" s="19">
        <v>0</v>
      </c>
      <c r="BC30" s="18">
        <v>0</v>
      </c>
      <c r="BD30" s="19">
        <v>0</v>
      </c>
      <c r="BK30" s="99" t="s">
        <v>87</v>
      </c>
      <c r="BL30" s="100">
        <v>1</v>
      </c>
    </row>
    <row r="31" spans="1:64" x14ac:dyDescent="0.2">
      <c r="A31" s="12" t="s">
        <v>51</v>
      </c>
      <c r="B31" s="13">
        <v>8</v>
      </c>
      <c r="C31" s="14">
        <f>B31/B$56</f>
        <v>1.0075566750629723E-2</v>
      </c>
      <c r="D31" s="13">
        <v>23</v>
      </c>
      <c r="E31" s="14">
        <f>D31/D$56</f>
        <v>2.7186761229314422E-2</v>
      </c>
      <c r="F31" s="13">
        <v>31</v>
      </c>
      <c r="G31" s="14">
        <f>F31/F$56</f>
        <v>3.3879781420765025E-2</v>
      </c>
      <c r="H31" s="13">
        <v>56</v>
      </c>
      <c r="I31" s="14">
        <f t="shared" si="0"/>
        <v>5.7259713701431493E-2</v>
      </c>
      <c r="J31" s="13">
        <v>53</v>
      </c>
      <c r="K31" s="14">
        <f t="shared" si="1"/>
        <v>6.1556329849012777E-2</v>
      </c>
      <c r="L31" s="13">
        <v>67</v>
      </c>
      <c r="M31" s="14">
        <f t="shared" si="2"/>
        <v>7.5620767494356658E-2</v>
      </c>
      <c r="N31" s="15">
        <v>87</v>
      </c>
      <c r="O31" s="14">
        <f>N31/N$56</f>
        <v>9.7424412094064952E-2</v>
      </c>
      <c r="P31" s="15">
        <v>90</v>
      </c>
      <c r="Q31" s="14">
        <f>P31/P$56</f>
        <v>9.9557522123893807E-2</v>
      </c>
      <c r="R31" s="15">
        <v>123</v>
      </c>
      <c r="S31" s="14">
        <f>R31/R$56</f>
        <v>0.13804713804713806</v>
      </c>
      <c r="T31" s="15">
        <v>127</v>
      </c>
      <c r="U31" s="14">
        <f>T31/T$56</f>
        <v>0.14126807563959956</v>
      </c>
      <c r="V31" s="15">
        <v>139</v>
      </c>
      <c r="W31" s="14">
        <f>V31/V$56</f>
        <v>0.12694063926940638</v>
      </c>
      <c r="X31" s="16"/>
      <c r="Y31" s="14">
        <f>X31/X$56</f>
        <v>0</v>
      </c>
      <c r="Z31" s="17"/>
      <c r="AA31" s="14">
        <f>Z31/Z$56</f>
        <v>0</v>
      </c>
      <c r="AF31" s="17"/>
      <c r="AG31" s="14">
        <f>AF31/AF$56</f>
        <v>0</v>
      </c>
      <c r="AH31" s="18">
        <v>131</v>
      </c>
      <c r="AI31" s="19">
        <v>8.1000000000000003E-2</v>
      </c>
      <c r="AJ31" s="18">
        <v>137</v>
      </c>
      <c r="AK31" s="19">
        <f>AJ31/AJ56</f>
        <v>0.1379657603222558</v>
      </c>
      <c r="AL31" s="18">
        <v>124</v>
      </c>
      <c r="AM31" s="19">
        <f>AL31/AL56</f>
        <v>0.12903225806451613</v>
      </c>
      <c r="AN31" s="18">
        <v>125</v>
      </c>
      <c r="AO31" s="19">
        <f>AL31/AL$56</f>
        <v>0.12903225806451613</v>
      </c>
      <c r="AR31" s="11"/>
      <c r="AW31" s="18">
        <v>145</v>
      </c>
      <c r="AX31" s="19">
        <f>AW31/AW$56</f>
        <v>0.16821345707656613</v>
      </c>
      <c r="AY31" s="18">
        <v>136</v>
      </c>
      <c r="AZ31" s="19">
        <f>AY31/AY$56</f>
        <v>0.1650485436893204</v>
      </c>
      <c r="BA31" s="18">
        <v>144</v>
      </c>
      <c r="BB31" s="19">
        <f>BA31/BA$56</f>
        <v>0.18701298701298702</v>
      </c>
      <c r="BC31" s="18">
        <v>112</v>
      </c>
      <c r="BD31" s="19">
        <f>BC31/BC$56</f>
        <v>0.224</v>
      </c>
      <c r="BK31" s="99" t="s">
        <v>26</v>
      </c>
      <c r="BL31" s="100">
        <v>78</v>
      </c>
    </row>
    <row r="32" spans="1:64" x14ac:dyDescent="0.2">
      <c r="A32" s="12" t="s">
        <v>52</v>
      </c>
      <c r="B32" s="13">
        <v>69</v>
      </c>
      <c r="C32" s="14">
        <f>B32/B$56</f>
        <v>8.6901763224181361E-2</v>
      </c>
      <c r="D32" s="13">
        <v>62</v>
      </c>
      <c r="E32" s="14">
        <f>D32/D$56</f>
        <v>7.328605200945626E-2</v>
      </c>
      <c r="F32" s="13">
        <v>50</v>
      </c>
      <c r="G32" s="14">
        <f>F32/F$56</f>
        <v>5.4644808743169397E-2</v>
      </c>
      <c r="H32" s="25">
        <v>52</v>
      </c>
      <c r="I32" s="26">
        <f t="shared" si="0"/>
        <v>5.3169734151329244E-2</v>
      </c>
      <c r="J32" s="25">
        <v>46</v>
      </c>
      <c r="K32" s="26">
        <f t="shared" si="1"/>
        <v>5.3426248548199766E-2</v>
      </c>
      <c r="L32" s="25">
        <v>38</v>
      </c>
      <c r="M32" s="26">
        <f t="shared" si="2"/>
        <v>4.2889390519187359E-2</v>
      </c>
      <c r="N32" s="27">
        <v>46</v>
      </c>
      <c r="O32" s="26">
        <f>N32/N$56</f>
        <v>5.1511758118701005E-2</v>
      </c>
      <c r="P32" s="27">
        <v>44</v>
      </c>
      <c r="Q32" s="26">
        <f>P32/P$56</f>
        <v>4.8672566371681415E-2</v>
      </c>
      <c r="R32" s="27">
        <v>38</v>
      </c>
      <c r="S32" s="26">
        <f>R32/R$56</f>
        <v>4.2648709315375982E-2</v>
      </c>
      <c r="T32" s="27">
        <v>29</v>
      </c>
      <c r="U32" s="26">
        <f>T32/T$56</f>
        <v>3.2258064516129031E-2</v>
      </c>
      <c r="V32" s="27">
        <v>30</v>
      </c>
      <c r="W32" s="26">
        <f>V32/V$56</f>
        <v>2.7397260273972601E-2</v>
      </c>
      <c r="X32" s="28"/>
      <c r="Y32" s="14">
        <f>X32/X$56</f>
        <v>0</v>
      </c>
      <c r="Z32" s="17"/>
      <c r="AA32" s="14">
        <f>Z32/Z$56</f>
        <v>0</v>
      </c>
      <c r="AF32" s="17"/>
      <c r="AG32" s="14">
        <f>AF32/AF$56</f>
        <v>0</v>
      </c>
      <c r="AH32" s="18">
        <v>30</v>
      </c>
      <c r="AI32" s="19">
        <v>1.9E-2</v>
      </c>
      <c r="AJ32" s="18">
        <v>0</v>
      </c>
      <c r="AK32" s="19">
        <f>AJ32/AJ56</f>
        <v>0</v>
      </c>
      <c r="AL32" s="18">
        <v>13</v>
      </c>
      <c r="AM32" s="19">
        <f>AL32/AL56</f>
        <v>1.3527575442247659E-2</v>
      </c>
      <c r="AN32" s="18">
        <v>4</v>
      </c>
      <c r="AO32" s="19">
        <f>AL32/AL$56</f>
        <v>1.3527575442247659E-2</v>
      </c>
      <c r="AR32" s="11"/>
      <c r="AW32" s="18">
        <v>3</v>
      </c>
      <c r="AX32" s="19">
        <v>0</v>
      </c>
      <c r="AY32" s="18">
        <v>1</v>
      </c>
      <c r="AZ32" s="19">
        <v>0</v>
      </c>
      <c r="BA32" s="18">
        <v>1</v>
      </c>
      <c r="BB32" s="19">
        <v>0</v>
      </c>
      <c r="BC32" s="18">
        <v>0</v>
      </c>
      <c r="BD32" s="19">
        <v>0</v>
      </c>
      <c r="BK32" s="99" t="s">
        <v>41</v>
      </c>
      <c r="BL32" s="100">
        <v>1</v>
      </c>
    </row>
    <row r="33" spans="1:64" x14ac:dyDescent="0.2">
      <c r="A33" s="12" t="s">
        <v>53</v>
      </c>
      <c r="B33" s="13"/>
      <c r="C33" s="14"/>
      <c r="D33" s="13"/>
      <c r="E33" s="14"/>
      <c r="F33" s="13"/>
      <c r="G33" s="14"/>
      <c r="H33" s="13"/>
      <c r="I33" s="14"/>
      <c r="J33" s="25">
        <f>J27+J28</f>
        <v>4</v>
      </c>
      <c r="K33" s="26">
        <f t="shared" si="1"/>
        <v>4.6457607433217189E-3</v>
      </c>
      <c r="L33" s="25">
        <f>L27+L28</f>
        <v>3</v>
      </c>
      <c r="M33" s="26">
        <f t="shared" si="2"/>
        <v>3.3860045146726862E-3</v>
      </c>
      <c r="N33" s="25">
        <f>N27+N28</f>
        <v>4</v>
      </c>
      <c r="O33" s="26">
        <f>N33/N$56</f>
        <v>4.4792833146696529E-3</v>
      </c>
      <c r="P33" s="25">
        <f>P27+P28</f>
        <v>4</v>
      </c>
      <c r="Q33" s="26">
        <f>P33/P$56</f>
        <v>4.4247787610619468E-3</v>
      </c>
      <c r="R33" s="25">
        <f>R27+R28</f>
        <v>3</v>
      </c>
      <c r="S33" s="26">
        <f>R33/R$56</f>
        <v>3.3670033670033669E-3</v>
      </c>
      <c r="T33" s="25">
        <v>154</v>
      </c>
      <c r="U33" s="26">
        <f>T33/T$56</f>
        <v>0.17130144605116795</v>
      </c>
      <c r="V33" s="25">
        <f>SUM(V31:V32)</f>
        <v>169</v>
      </c>
      <c r="W33" s="26">
        <f>V33/V$56</f>
        <v>0.15433789954337901</v>
      </c>
      <c r="X33" s="28">
        <v>164</v>
      </c>
      <c r="Y33" s="26">
        <f>X33/X$56</f>
        <v>0.14882032667876588</v>
      </c>
      <c r="Z33" s="29">
        <f>135+28</f>
        <v>163</v>
      </c>
      <c r="AA33" s="26">
        <f>Z33/Z$56</f>
        <v>0.14540588760035683</v>
      </c>
      <c r="AF33" s="29">
        <v>168</v>
      </c>
      <c r="AG33" s="26">
        <f>AF33/AF$56</f>
        <v>0.15217391304347827</v>
      </c>
      <c r="AH33" s="18">
        <v>2</v>
      </c>
      <c r="AI33" s="30">
        <v>1E-3</v>
      </c>
      <c r="AJ33" s="18">
        <v>0</v>
      </c>
      <c r="AK33" s="31">
        <f>AJ33/AJ56</f>
        <v>0</v>
      </c>
      <c r="AL33" s="18">
        <v>1</v>
      </c>
      <c r="AM33" s="31">
        <f>AL33/AL56</f>
        <v>1.0405827263267431E-3</v>
      </c>
      <c r="AN33" s="18">
        <v>0</v>
      </c>
      <c r="AO33" s="19">
        <f>AL33/AL$56</f>
        <v>1.0405827263267431E-3</v>
      </c>
      <c r="AR33" s="11"/>
      <c r="AW33" s="18">
        <v>0</v>
      </c>
      <c r="AX33" s="19">
        <v>0</v>
      </c>
      <c r="AY33" s="18">
        <v>0</v>
      </c>
      <c r="AZ33" s="19">
        <v>0</v>
      </c>
      <c r="BA33" s="18">
        <v>0</v>
      </c>
      <c r="BB33" s="19">
        <v>0</v>
      </c>
      <c r="BC33" s="18">
        <v>7</v>
      </c>
      <c r="BD33" s="19">
        <v>0</v>
      </c>
      <c r="BE33" s="1">
        <f>AY34/1583</f>
        <v>0.31269740998104867</v>
      </c>
      <c r="BK33" s="99" t="s">
        <v>24</v>
      </c>
      <c r="BL33" s="100">
        <v>111</v>
      </c>
    </row>
    <row r="34" spans="1:64" s="40" customFormat="1" x14ac:dyDescent="0.2">
      <c r="A34" s="32" t="s">
        <v>54</v>
      </c>
      <c r="B34" s="33">
        <f>SUM(B10:B33)</f>
        <v>484</v>
      </c>
      <c r="C34" s="10">
        <f>B34/B$56</f>
        <v>0.60957178841309823</v>
      </c>
      <c r="D34" s="33">
        <f>SUM(D10:D33)</f>
        <v>507</v>
      </c>
      <c r="E34" s="10">
        <f>D34/D$56</f>
        <v>0.599290780141844</v>
      </c>
      <c r="F34" s="33">
        <f>SUM(F10:F33)</f>
        <v>536</v>
      </c>
      <c r="G34" s="10">
        <f>F34/F$56</f>
        <v>0.58579234972677596</v>
      </c>
      <c r="H34" s="33">
        <f>SUM(H10:H33)</f>
        <v>569</v>
      </c>
      <c r="I34" s="10">
        <f>H34/H$56</f>
        <v>0.58179959100204504</v>
      </c>
      <c r="J34" s="34">
        <f>SUM(J10:J30)</f>
        <v>476</v>
      </c>
      <c r="K34" s="10">
        <f t="shared" si="1"/>
        <v>0.55284552845528456</v>
      </c>
      <c r="L34" s="34">
        <f>SUM(L10:L30)</f>
        <v>497</v>
      </c>
      <c r="M34" s="10">
        <f t="shared" si="2"/>
        <v>0.56094808126410833</v>
      </c>
      <c r="N34" s="34">
        <f>SUM(N10:N30)</f>
        <v>511</v>
      </c>
      <c r="O34" s="10">
        <f>N34/N$56</f>
        <v>0.57222844344904811</v>
      </c>
      <c r="P34" s="34">
        <f>SUM(P10:P30)</f>
        <v>505</v>
      </c>
      <c r="Q34" s="10">
        <f>P34/P$56</f>
        <v>0.5586283185840708</v>
      </c>
      <c r="R34" s="34">
        <f>SUM(R10:R30)</f>
        <v>513</v>
      </c>
      <c r="S34" s="10">
        <f>R34/R$56</f>
        <v>0.5757575757575758</v>
      </c>
      <c r="T34" s="34">
        <f>SUM(T10:T30)</f>
        <v>521</v>
      </c>
      <c r="U34" s="10">
        <f>T34/T$56</f>
        <v>0.57953281423804226</v>
      </c>
      <c r="V34" s="34">
        <f>SUM(V10:V32)</f>
        <v>693</v>
      </c>
      <c r="W34" s="10">
        <f>V34/V$56</f>
        <v>0.63287671232876708</v>
      </c>
      <c r="X34" s="35">
        <f>SUM(X10:X33)</f>
        <v>658</v>
      </c>
      <c r="Y34" s="10">
        <f>X34/X$56</f>
        <v>0.5970961887477314</v>
      </c>
      <c r="Z34" s="36">
        <f>SUM(Z10:Z33)</f>
        <v>668</v>
      </c>
      <c r="AA34" s="10">
        <f>Z34/Z$56</f>
        <v>0.59589652096342549</v>
      </c>
      <c r="AB34" s="1"/>
      <c r="AC34" s="1"/>
      <c r="AD34" s="1"/>
      <c r="AE34" s="1"/>
      <c r="AF34" s="36">
        <f>SUM(AF10:AF33)</f>
        <v>662</v>
      </c>
      <c r="AG34" s="10">
        <f>AF34/AF$56</f>
        <v>0.59963768115942029</v>
      </c>
      <c r="AH34" s="37">
        <v>623</v>
      </c>
      <c r="AI34" s="38">
        <v>0.57299999999999995</v>
      </c>
      <c r="AJ34" s="37">
        <f>SUM(AJ10:AJ33)</f>
        <v>580</v>
      </c>
      <c r="AK34" s="38">
        <f>AJ34/AJ56</f>
        <v>0.58408862034239672</v>
      </c>
      <c r="AL34" s="37">
        <f>SUM(AL10:AL33)</f>
        <v>548</v>
      </c>
      <c r="AM34" s="38">
        <f>AL34/AL56</f>
        <v>0.57023933402705518</v>
      </c>
      <c r="AN34" s="37">
        <f>SUM(AN10:AN33)</f>
        <v>515</v>
      </c>
      <c r="AO34" s="38">
        <f>AL34/AL$56</f>
        <v>0.57023933402705518</v>
      </c>
      <c r="AP34" s="1"/>
      <c r="AQ34" s="1"/>
      <c r="AR34" s="39"/>
      <c r="AT34" s="1"/>
      <c r="AU34" s="1"/>
      <c r="AV34" s="1"/>
      <c r="AW34" s="37">
        <f>SUM(AW10:AW33)</f>
        <v>527</v>
      </c>
      <c r="AX34" s="38">
        <f>AW34/AW$56</f>
        <v>0.61136890951276102</v>
      </c>
      <c r="AY34" s="37">
        <f>SUM(AY10:AY33)</f>
        <v>495</v>
      </c>
      <c r="AZ34" s="38">
        <f>AY34/AY$56</f>
        <v>0.60072815533980584</v>
      </c>
      <c r="BA34" s="37">
        <f>SUM(BA10:BA33)</f>
        <v>479</v>
      </c>
      <c r="BB34" s="38">
        <f>BA34/BA$56</f>
        <v>0.62207792207792212</v>
      </c>
      <c r="BC34" s="37">
        <f>SUM(BC10:BC33)</f>
        <v>341</v>
      </c>
      <c r="BD34" s="38">
        <f>BC34/BC$56</f>
        <v>0.68200000000000005</v>
      </c>
      <c r="BE34" s="40" t="s">
        <v>97</v>
      </c>
      <c r="BK34" s="99" t="s">
        <v>56</v>
      </c>
      <c r="BL34" s="100">
        <v>2</v>
      </c>
    </row>
    <row r="35" spans="1:64" x14ac:dyDescent="0.2">
      <c r="A35" s="12"/>
      <c r="B35" s="41"/>
      <c r="C35" s="14"/>
      <c r="D35" s="41"/>
      <c r="E35" s="14"/>
      <c r="F35" s="41"/>
      <c r="G35" s="14"/>
      <c r="H35" s="41"/>
      <c r="I35" s="14"/>
      <c r="J35" s="41"/>
      <c r="K35" s="14"/>
      <c r="L35" s="41"/>
      <c r="M35" s="14"/>
      <c r="N35" s="42"/>
      <c r="O35" s="14"/>
      <c r="P35" s="42"/>
      <c r="Q35" s="14"/>
      <c r="R35" s="42"/>
      <c r="S35" s="14"/>
      <c r="T35" s="42"/>
      <c r="U35" s="14"/>
      <c r="V35" s="42"/>
      <c r="W35" s="14"/>
      <c r="X35" s="16"/>
      <c r="Y35" s="14"/>
      <c r="Z35" s="17"/>
      <c r="AA35" s="14"/>
      <c r="AB35" s="40"/>
      <c r="AC35" s="40"/>
      <c r="AD35" s="40"/>
      <c r="AE35" s="40"/>
      <c r="AF35" s="17"/>
      <c r="AG35" s="14"/>
      <c r="AH35" s="17"/>
      <c r="AI35" s="43"/>
      <c r="AJ35" s="17"/>
      <c r="AK35" s="43"/>
      <c r="AL35" s="17"/>
      <c r="AM35" s="43"/>
      <c r="AN35" s="17"/>
      <c r="AO35" s="19"/>
      <c r="AP35" s="40"/>
      <c r="AQ35" s="40"/>
      <c r="AR35" s="11"/>
      <c r="AT35" s="40"/>
      <c r="AU35" s="40"/>
      <c r="AV35" s="40"/>
      <c r="AW35" s="17"/>
      <c r="AX35" s="19"/>
      <c r="AY35" s="17"/>
      <c r="AZ35" s="19"/>
      <c r="BA35" s="17"/>
      <c r="BB35" s="19"/>
      <c r="BC35" s="17"/>
      <c r="BD35" s="19"/>
      <c r="BK35" s="99" t="s">
        <v>82</v>
      </c>
      <c r="BL35" s="100">
        <v>3</v>
      </c>
    </row>
    <row r="36" spans="1:64" x14ac:dyDescent="0.2">
      <c r="A36" s="12" t="s">
        <v>55</v>
      </c>
      <c r="B36" s="13">
        <v>272</v>
      </c>
      <c r="C36" s="14">
        <f>B36/B$56</f>
        <v>0.34256926952141059</v>
      </c>
      <c r="D36" s="13">
        <v>292</v>
      </c>
      <c r="E36" s="14">
        <f>D36/D$56</f>
        <v>0.34515366430260047</v>
      </c>
      <c r="F36" s="13">
        <v>313</v>
      </c>
      <c r="G36" s="14">
        <f>F36/F$56</f>
        <v>0.34207650273224044</v>
      </c>
      <c r="H36" s="13">
        <v>346</v>
      </c>
      <c r="I36" s="14">
        <f>H36/H$56</f>
        <v>0.35378323108384457</v>
      </c>
      <c r="J36" s="13">
        <v>339</v>
      </c>
      <c r="K36" s="14">
        <f>J36/J$56</f>
        <v>0.39372822299651566</v>
      </c>
      <c r="L36" s="13">
        <v>344</v>
      </c>
      <c r="M36" s="14">
        <f>L36/L$56</f>
        <v>0.38826185101580135</v>
      </c>
      <c r="N36" s="15">
        <v>321</v>
      </c>
      <c r="O36" s="14">
        <f>N36/N$56</f>
        <v>0.35946248600223962</v>
      </c>
      <c r="P36" s="15">
        <v>330</v>
      </c>
      <c r="Q36" s="14">
        <f>P36/P$56</f>
        <v>0.36504424778761063</v>
      </c>
      <c r="R36" s="15">
        <v>315</v>
      </c>
      <c r="S36" s="14">
        <f>R36/R$56</f>
        <v>0.35353535353535354</v>
      </c>
      <c r="T36" s="15">
        <v>302</v>
      </c>
      <c r="U36" s="14">
        <f>T36/T$56</f>
        <v>0.33592880978865408</v>
      </c>
      <c r="V36" s="15">
        <v>310</v>
      </c>
      <c r="W36" s="14">
        <f>V36/V$56</f>
        <v>0.28310502283105021</v>
      </c>
      <c r="X36" s="16">
        <v>317</v>
      </c>
      <c r="Y36" s="14">
        <f>X36/X$56</f>
        <v>0.28765880217785844</v>
      </c>
      <c r="Z36" s="17">
        <v>313</v>
      </c>
      <c r="AA36" s="14">
        <f>Z36/Z$56</f>
        <v>0.27921498661909011</v>
      </c>
      <c r="AF36" s="17">
        <v>302</v>
      </c>
      <c r="AG36" s="14">
        <f>AF36/AF$56</f>
        <v>0.27355072463768115</v>
      </c>
      <c r="AH36" s="18">
        <v>293</v>
      </c>
      <c r="AI36" s="19">
        <v>0.18099999999999999</v>
      </c>
      <c r="AJ36" s="18">
        <v>278</v>
      </c>
      <c r="AK36" s="19">
        <f>AJ36/AJ56</f>
        <v>0.2799597180261833</v>
      </c>
      <c r="AL36" s="18">
        <v>296</v>
      </c>
      <c r="AM36" s="19">
        <f>AL36/AL56</f>
        <v>0.30801248699271594</v>
      </c>
      <c r="AN36" s="18">
        <v>296</v>
      </c>
      <c r="AO36" s="19">
        <f>AL36/AL$56</f>
        <v>0.30801248699271594</v>
      </c>
      <c r="AR36" s="11"/>
      <c r="AW36" s="18">
        <v>269</v>
      </c>
      <c r="AX36" s="19">
        <f>AW36/AW$56</f>
        <v>0.31206496519721577</v>
      </c>
      <c r="AY36" s="18">
        <v>257</v>
      </c>
      <c r="AZ36" s="19">
        <f>AY36/AY$56</f>
        <v>0.31189320388349512</v>
      </c>
      <c r="BA36" s="18">
        <v>225</v>
      </c>
      <c r="BB36" s="19">
        <f>BA36/BA$56</f>
        <v>0.29220779220779219</v>
      </c>
      <c r="BC36" s="18">
        <v>124</v>
      </c>
      <c r="BD36" s="19">
        <f>BC36/BC$56</f>
        <v>0.248</v>
      </c>
      <c r="BK36" s="99" t="s">
        <v>89</v>
      </c>
      <c r="BL36" s="100">
        <v>9</v>
      </c>
    </row>
    <row r="37" spans="1:64" x14ac:dyDescent="0.2">
      <c r="A37" s="12" t="s">
        <v>56</v>
      </c>
      <c r="B37" s="25">
        <v>7</v>
      </c>
      <c r="C37" s="26">
        <f>B37/B$56</f>
        <v>8.8161209068010078E-3</v>
      </c>
      <c r="D37" s="25">
        <v>9</v>
      </c>
      <c r="E37" s="26">
        <f>D37/D$56</f>
        <v>1.0638297872340425E-2</v>
      </c>
      <c r="F37" s="25">
        <v>8</v>
      </c>
      <c r="G37" s="26">
        <f>F37/F$56</f>
        <v>8.7431693989071038E-3</v>
      </c>
      <c r="H37" s="25">
        <v>10</v>
      </c>
      <c r="I37" s="26">
        <f>H37/H$56</f>
        <v>1.0224948875255624E-2</v>
      </c>
      <c r="J37" s="25">
        <v>4</v>
      </c>
      <c r="K37" s="26">
        <f>J37/J$56</f>
        <v>4.6457607433217189E-3</v>
      </c>
      <c r="L37" s="25">
        <v>3</v>
      </c>
      <c r="M37" s="26">
        <f>L37/L$56</f>
        <v>3.3860045146726862E-3</v>
      </c>
      <c r="N37" s="27">
        <v>9</v>
      </c>
      <c r="O37" s="26">
        <f>N37/N$56</f>
        <v>1.0078387458006719E-2</v>
      </c>
      <c r="P37" s="27">
        <v>11</v>
      </c>
      <c r="Q37" s="26">
        <f>P37/P$56</f>
        <v>1.2168141592920354E-2</v>
      </c>
      <c r="R37" s="27">
        <v>7</v>
      </c>
      <c r="S37" s="26">
        <f>R37/R$56</f>
        <v>7.8563411896745237E-3</v>
      </c>
      <c r="T37" s="27">
        <v>7</v>
      </c>
      <c r="U37" s="26">
        <f>T37/T$56</f>
        <v>7.7864293659621799E-3</v>
      </c>
      <c r="V37" s="27">
        <v>6</v>
      </c>
      <c r="W37" s="26">
        <f>V37/V$56</f>
        <v>5.4794520547945206E-3</v>
      </c>
      <c r="X37" s="28">
        <v>7</v>
      </c>
      <c r="Y37" s="14">
        <f>X37/X$56</f>
        <v>6.3520871143375682E-3</v>
      </c>
      <c r="Z37" s="29">
        <v>11</v>
      </c>
      <c r="AA37" s="26">
        <f>Z37/Z$56</f>
        <v>9.8126672613737739E-3</v>
      </c>
      <c r="AF37" s="29">
        <v>11</v>
      </c>
      <c r="AG37" s="26">
        <f>AF37/AF$56</f>
        <v>9.9637681159420281E-3</v>
      </c>
      <c r="AH37" s="44">
        <v>11</v>
      </c>
      <c r="AI37" s="30">
        <v>7.0000000000000001E-3</v>
      </c>
      <c r="AJ37" s="44">
        <v>7</v>
      </c>
      <c r="AK37" s="30">
        <f>AJ37/AJ56</f>
        <v>7.0493454179254783E-3</v>
      </c>
      <c r="AL37" s="44">
        <v>5</v>
      </c>
      <c r="AM37" s="30">
        <f>AL37/AL56</f>
        <v>5.2029136316337149E-3</v>
      </c>
      <c r="AN37" s="44">
        <v>4</v>
      </c>
      <c r="AO37" s="19">
        <f>AL37/AL$56</f>
        <v>5.2029136316337149E-3</v>
      </c>
      <c r="AR37" s="11"/>
      <c r="AW37" s="44">
        <v>5</v>
      </c>
      <c r="AX37" s="19">
        <f>AW37/AW$56</f>
        <v>5.8004640371229696E-3</v>
      </c>
      <c r="AY37" s="44">
        <v>6</v>
      </c>
      <c r="AZ37" s="19">
        <f>AY37/AY$56</f>
        <v>7.2815533980582527E-3</v>
      </c>
      <c r="BA37" s="44">
        <v>6</v>
      </c>
      <c r="BB37" s="19">
        <f>BA37/BA$56</f>
        <v>7.7922077922077922E-3</v>
      </c>
      <c r="BC37" s="44">
        <v>3</v>
      </c>
      <c r="BD37" s="19">
        <f>BC37/BC$56</f>
        <v>6.0000000000000001E-3</v>
      </c>
      <c r="BE37" s="1">
        <f>AY38/1583</f>
        <v>0.16614024005053696</v>
      </c>
      <c r="BK37" s="99" t="s">
        <v>44</v>
      </c>
      <c r="BL37" s="100">
        <v>10</v>
      </c>
    </row>
    <row r="38" spans="1:64" s="40" customFormat="1" x14ac:dyDescent="0.2">
      <c r="A38" s="32" t="s">
        <v>57</v>
      </c>
      <c r="B38" s="33">
        <f>SUM(B36:B37)</f>
        <v>279</v>
      </c>
      <c r="C38" s="10">
        <f>B38/B$56</f>
        <v>0.3513853904282116</v>
      </c>
      <c r="D38" s="33">
        <f>SUM(D36:D37)</f>
        <v>301</v>
      </c>
      <c r="E38" s="10">
        <f>D38/D$56</f>
        <v>0.35579196217494091</v>
      </c>
      <c r="F38" s="33">
        <f>SUM(F36:F37)</f>
        <v>321</v>
      </c>
      <c r="G38" s="10">
        <f>F38/F$56</f>
        <v>0.35081967213114756</v>
      </c>
      <c r="H38" s="33">
        <f>SUM(H36:H37)</f>
        <v>356</v>
      </c>
      <c r="I38" s="10">
        <f>H38/H$56</f>
        <v>0.36400817995910023</v>
      </c>
      <c r="J38" s="33">
        <f>SUM(J36:J37)</f>
        <v>343</v>
      </c>
      <c r="K38" s="10">
        <f>J38/J$56</f>
        <v>0.3983739837398374</v>
      </c>
      <c r="L38" s="33">
        <f>SUM(L36:L37)</f>
        <v>347</v>
      </c>
      <c r="M38" s="10">
        <f>L38/L$56</f>
        <v>0.39164785553047404</v>
      </c>
      <c r="N38" s="34">
        <f>SUM(N36:N37)</f>
        <v>330</v>
      </c>
      <c r="O38" s="10">
        <f>N38/N$56</f>
        <v>0.36954087346024633</v>
      </c>
      <c r="P38" s="34">
        <f>SUM(P36:P37)</f>
        <v>341</v>
      </c>
      <c r="Q38" s="10">
        <f>P38/P$56</f>
        <v>0.37721238938053098</v>
      </c>
      <c r="R38" s="34">
        <f>SUM(R36:R37)</f>
        <v>322</v>
      </c>
      <c r="S38" s="10">
        <f>R38/R$56</f>
        <v>0.36139169472502808</v>
      </c>
      <c r="T38" s="34">
        <f>SUM(T36:T37)</f>
        <v>309</v>
      </c>
      <c r="U38" s="10">
        <f>T38/T$56</f>
        <v>0.34371523915461621</v>
      </c>
      <c r="V38" s="34">
        <f>SUM(V36:V37)</f>
        <v>316</v>
      </c>
      <c r="W38" s="10">
        <f>V38/V$56</f>
        <v>0.28858447488584477</v>
      </c>
      <c r="X38" s="35">
        <f>SUM(X36:X37)</f>
        <v>324</v>
      </c>
      <c r="Y38" s="10">
        <f>X38/X$56</f>
        <v>0.29401088929219599</v>
      </c>
      <c r="Z38" s="36">
        <f>SUM(Z36:Z37)</f>
        <v>324</v>
      </c>
      <c r="AA38" s="10">
        <f>Z38/Z$56</f>
        <v>0.28902765388046386</v>
      </c>
      <c r="AB38" s="1"/>
      <c r="AC38" s="1"/>
      <c r="AD38" s="1"/>
      <c r="AE38" s="1"/>
      <c r="AF38" s="36">
        <f>SUM(AF36:AF37)</f>
        <v>313</v>
      </c>
      <c r="AG38" s="10">
        <f>AF38/AF$56</f>
        <v>0.28351449275362317</v>
      </c>
      <c r="AH38" s="37">
        <v>304</v>
      </c>
      <c r="AI38" s="38">
        <v>0.28000000000000003</v>
      </c>
      <c r="AJ38" s="37">
        <f>SUM(AJ36:AJ37)</f>
        <v>285</v>
      </c>
      <c r="AK38" s="38">
        <f>AJ38/AJ56</f>
        <v>0.28700906344410876</v>
      </c>
      <c r="AL38" s="37">
        <f>SUM(AL36:AL37)</f>
        <v>301</v>
      </c>
      <c r="AM38" s="38">
        <f>AL38/AL56</f>
        <v>0.31321540062434966</v>
      </c>
      <c r="AN38" s="37">
        <f>SUM(AN36:AN37)</f>
        <v>300</v>
      </c>
      <c r="AO38" s="38">
        <f>AL38/AL$56</f>
        <v>0.31321540062434966</v>
      </c>
      <c r="AP38" s="1"/>
      <c r="AQ38" s="1"/>
      <c r="AR38" s="39"/>
      <c r="AT38" s="1"/>
      <c r="AU38" s="1"/>
      <c r="AV38" s="1"/>
      <c r="AW38" s="37">
        <f>SUM(AW36:AW37)</f>
        <v>274</v>
      </c>
      <c r="AX38" s="38">
        <f>AW38/AW$56</f>
        <v>0.31786542923433875</v>
      </c>
      <c r="AY38" s="37">
        <f>SUM(AY36:AY37)</f>
        <v>263</v>
      </c>
      <c r="AZ38" s="38">
        <f>AY38/AY$56</f>
        <v>0.31917475728155342</v>
      </c>
      <c r="BA38" s="37">
        <f>SUM(BA36:BA37)</f>
        <v>231</v>
      </c>
      <c r="BB38" s="38">
        <f>BA38/BA$56</f>
        <v>0.3</v>
      </c>
      <c r="BC38" s="37">
        <f>SUM(BC36:BC37)</f>
        <v>127</v>
      </c>
      <c r="BD38" s="38">
        <f>BC38/BC$56</f>
        <v>0.254</v>
      </c>
      <c r="BK38" s="99" t="s">
        <v>28</v>
      </c>
      <c r="BL38" s="100">
        <v>58</v>
      </c>
    </row>
    <row r="39" spans="1:64" x14ac:dyDescent="0.2">
      <c r="A39" s="12"/>
      <c r="B39" s="41"/>
      <c r="C39" s="14"/>
      <c r="D39" s="41"/>
      <c r="E39" s="14"/>
      <c r="F39" s="41"/>
      <c r="G39" s="14"/>
      <c r="H39" s="41"/>
      <c r="I39" s="14"/>
      <c r="J39" s="41"/>
      <c r="K39" s="14"/>
      <c r="L39" s="41"/>
      <c r="M39" s="14"/>
      <c r="N39" s="42"/>
      <c r="O39" s="14"/>
      <c r="P39" s="42"/>
      <c r="Q39" s="14"/>
      <c r="R39" s="42"/>
      <c r="S39" s="14"/>
      <c r="T39" s="42"/>
      <c r="U39" s="14"/>
      <c r="V39" s="42"/>
      <c r="W39" s="14"/>
      <c r="X39" s="16"/>
      <c r="Y39" s="14"/>
      <c r="Z39" s="17"/>
      <c r="AA39" s="14"/>
      <c r="AB39" s="40"/>
      <c r="AC39" s="40"/>
      <c r="AD39" s="40"/>
      <c r="AE39" s="40"/>
      <c r="AF39" s="17"/>
      <c r="AG39" s="14"/>
      <c r="AH39" s="45"/>
      <c r="AI39" s="19"/>
      <c r="AJ39" s="45"/>
      <c r="AK39" s="19"/>
      <c r="AL39" s="45"/>
      <c r="AM39" s="19"/>
      <c r="AN39" s="45"/>
      <c r="AO39" s="19"/>
      <c r="AP39" s="40"/>
      <c r="AQ39" s="40"/>
      <c r="AR39" s="11"/>
      <c r="AT39" s="40"/>
      <c r="AU39" s="40"/>
      <c r="AV39" s="40"/>
      <c r="AW39" s="45"/>
      <c r="AX39" s="19"/>
      <c r="AY39" s="45"/>
      <c r="AZ39" s="19"/>
      <c r="BA39" s="45"/>
      <c r="BB39" s="19"/>
      <c r="BC39" s="45"/>
      <c r="BD39" s="19"/>
      <c r="BK39" s="99" t="s">
        <v>73</v>
      </c>
      <c r="BL39" s="100">
        <v>3</v>
      </c>
    </row>
    <row r="40" spans="1:64" x14ac:dyDescent="0.2">
      <c r="A40" s="12" t="s">
        <v>29</v>
      </c>
      <c r="B40" s="25">
        <v>0</v>
      </c>
      <c r="C40" s="26">
        <f>B40/B$56</f>
        <v>0</v>
      </c>
      <c r="D40" s="25">
        <v>3</v>
      </c>
      <c r="E40" s="26">
        <f>D40/D$56</f>
        <v>3.5460992907801418E-3</v>
      </c>
      <c r="F40" s="25">
        <v>5</v>
      </c>
      <c r="G40" s="26">
        <f>F40/F$56</f>
        <v>5.4644808743169399E-3</v>
      </c>
      <c r="H40" s="25">
        <v>6</v>
      </c>
      <c r="I40" s="26">
        <f>H40/H$56</f>
        <v>6.1349693251533744E-3</v>
      </c>
      <c r="J40" s="25">
        <v>5</v>
      </c>
      <c r="K40" s="26">
        <f>J40/J$56</f>
        <v>5.8072009291521487E-3</v>
      </c>
      <c r="L40" s="25">
        <v>8</v>
      </c>
      <c r="M40" s="26">
        <f>L40/L$56</f>
        <v>9.0293453724604959E-3</v>
      </c>
      <c r="N40" s="27">
        <v>13</v>
      </c>
      <c r="O40" s="26">
        <f>N40/N$56</f>
        <v>1.4557670772676373E-2</v>
      </c>
      <c r="P40" s="27">
        <v>14</v>
      </c>
      <c r="Q40" s="26">
        <f>P40/P$56</f>
        <v>1.5486725663716814E-2</v>
      </c>
      <c r="R40" s="27">
        <v>14</v>
      </c>
      <c r="S40" s="26">
        <f>R40/R$56</f>
        <v>1.5712682379349047E-2</v>
      </c>
      <c r="T40" s="27">
        <v>21</v>
      </c>
      <c r="U40" s="26">
        <f>T40/T$56</f>
        <v>2.3359288097886542E-2</v>
      </c>
      <c r="V40" s="27">
        <v>22</v>
      </c>
      <c r="W40" s="26">
        <f>V40/V$56</f>
        <v>2.0091324200913242E-2</v>
      </c>
      <c r="X40" s="28">
        <v>19</v>
      </c>
      <c r="Y40" s="26">
        <f>X40/X$56</f>
        <v>1.7241379310344827E-2</v>
      </c>
      <c r="Z40" s="29">
        <v>28</v>
      </c>
      <c r="AA40" s="26">
        <f>Z40/Z$56</f>
        <v>2.4977698483496878E-2</v>
      </c>
      <c r="AF40" s="29">
        <v>20</v>
      </c>
      <c r="AG40" s="26">
        <f>AF40/AF$56</f>
        <v>1.8115942028985508E-2</v>
      </c>
      <c r="AH40" s="44">
        <v>29</v>
      </c>
      <c r="AI40" s="30">
        <v>1.7999999999999999E-2</v>
      </c>
      <c r="AJ40" s="44">
        <v>30</v>
      </c>
      <c r="AK40" s="30">
        <f>AJ40/AJ56</f>
        <v>3.0211480362537766E-2</v>
      </c>
      <c r="AL40" s="44">
        <v>32</v>
      </c>
      <c r="AM40" s="30">
        <f>AL40/AL56</f>
        <v>3.3298647242455778E-2</v>
      </c>
      <c r="AN40" s="44"/>
      <c r="AO40" s="19">
        <f>AL40/AL$56</f>
        <v>3.3298647242455778E-2</v>
      </c>
      <c r="AR40" s="11"/>
      <c r="AW40" s="44">
        <v>30</v>
      </c>
      <c r="AX40" s="19">
        <v>2.5999999999999999E-2</v>
      </c>
      <c r="AY40" s="44">
        <v>33</v>
      </c>
      <c r="AZ40" s="19">
        <v>2.5999999999999999E-2</v>
      </c>
      <c r="BA40" s="44">
        <v>24</v>
      </c>
      <c r="BB40" s="19">
        <f>BA40/BA56</f>
        <v>3.1168831168831169E-2</v>
      </c>
      <c r="BC40" s="44">
        <v>5</v>
      </c>
      <c r="BD40" s="19">
        <f>BC40/BC56</f>
        <v>0.01</v>
      </c>
      <c r="BE40" s="1">
        <f>AY41/1583</f>
        <v>2.0846493998736577E-2</v>
      </c>
      <c r="BK40" s="99" t="s">
        <v>81</v>
      </c>
      <c r="BL40" s="100">
        <v>5</v>
      </c>
    </row>
    <row r="41" spans="1:64" s="40" customFormat="1" x14ac:dyDescent="0.2">
      <c r="A41" s="32" t="s">
        <v>58</v>
      </c>
      <c r="B41" s="33">
        <f>B40</f>
        <v>0</v>
      </c>
      <c r="C41" s="10">
        <f>B41/B$56</f>
        <v>0</v>
      </c>
      <c r="D41" s="33">
        <f>D40</f>
        <v>3</v>
      </c>
      <c r="E41" s="10">
        <f>D41/D$56</f>
        <v>3.5460992907801418E-3</v>
      </c>
      <c r="F41" s="33">
        <f>F40</f>
        <v>5</v>
      </c>
      <c r="G41" s="10">
        <f>F41/F$56</f>
        <v>5.4644808743169399E-3</v>
      </c>
      <c r="H41" s="33">
        <f>H40</f>
        <v>6</v>
      </c>
      <c r="I41" s="10">
        <f>H41/H$56</f>
        <v>6.1349693251533744E-3</v>
      </c>
      <c r="J41" s="33">
        <f>J40</f>
        <v>5</v>
      </c>
      <c r="K41" s="10">
        <f>J41/J$56</f>
        <v>5.8072009291521487E-3</v>
      </c>
      <c r="L41" s="33">
        <f>L40</f>
        <v>8</v>
      </c>
      <c r="M41" s="10">
        <f>L41/L$56</f>
        <v>9.0293453724604959E-3</v>
      </c>
      <c r="N41" s="34">
        <f>N40</f>
        <v>13</v>
      </c>
      <c r="O41" s="10">
        <f>N41/N$56</f>
        <v>1.4557670772676373E-2</v>
      </c>
      <c r="P41" s="34">
        <f>P40</f>
        <v>14</v>
      </c>
      <c r="Q41" s="10">
        <f>P41/P$56</f>
        <v>1.5486725663716814E-2</v>
      </c>
      <c r="R41" s="34">
        <f>R40</f>
        <v>14</v>
      </c>
      <c r="S41" s="10">
        <f>R41/R$56</f>
        <v>1.5712682379349047E-2</v>
      </c>
      <c r="T41" s="34">
        <f>T40</f>
        <v>21</v>
      </c>
      <c r="U41" s="10">
        <f>T41/T$56</f>
        <v>2.3359288097886542E-2</v>
      </c>
      <c r="V41" s="34">
        <f>V40</f>
        <v>22</v>
      </c>
      <c r="W41" s="10">
        <f>V41/V$56</f>
        <v>2.0091324200913242E-2</v>
      </c>
      <c r="X41" s="35">
        <f>SUM(X40)</f>
        <v>19</v>
      </c>
      <c r="Y41" s="10">
        <f>X41/X$56</f>
        <v>1.7241379310344827E-2</v>
      </c>
      <c r="Z41" s="36">
        <f>SUM(Z40)</f>
        <v>28</v>
      </c>
      <c r="AA41" s="10">
        <f>Z41/Z$56</f>
        <v>2.4977698483496878E-2</v>
      </c>
      <c r="AB41" s="1"/>
      <c r="AC41" s="1"/>
      <c r="AD41" s="1"/>
      <c r="AE41" s="1"/>
      <c r="AF41" s="36">
        <f>SUM(AF40)</f>
        <v>20</v>
      </c>
      <c r="AG41" s="10">
        <f>AF41/AF$56</f>
        <v>1.8115942028985508E-2</v>
      </c>
      <c r="AH41" s="37">
        <v>29</v>
      </c>
      <c r="AI41" s="38">
        <v>2.7E-2</v>
      </c>
      <c r="AJ41" s="37">
        <v>30</v>
      </c>
      <c r="AK41" s="38">
        <f>AJ41/AJ56</f>
        <v>3.0211480362537766E-2</v>
      </c>
      <c r="AL41" s="37">
        <v>32</v>
      </c>
      <c r="AM41" s="38">
        <f>AL41/AL56</f>
        <v>3.3298647242455778E-2</v>
      </c>
      <c r="AN41" s="37">
        <v>36</v>
      </c>
      <c r="AO41" s="38">
        <f>AL41/AL$56</f>
        <v>3.3298647242455778E-2</v>
      </c>
      <c r="AP41" s="1"/>
      <c r="AQ41" s="1"/>
      <c r="AT41" s="1"/>
      <c r="AU41" s="1"/>
      <c r="AV41" s="1"/>
      <c r="AW41" s="37">
        <v>30</v>
      </c>
      <c r="AX41" s="38">
        <f>AW41/AW$56</f>
        <v>3.4802784222737818E-2</v>
      </c>
      <c r="AY41" s="37">
        <v>33</v>
      </c>
      <c r="AZ41" s="38">
        <f>AY41/AY$56</f>
        <v>4.0048543689320391E-2</v>
      </c>
      <c r="BA41" s="37">
        <f>BA40</f>
        <v>24</v>
      </c>
      <c r="BB41" s="38">
        <f>BA41/BA$56</f>
        <v>3.1168831168831169E-2</v>
      </c>
      <c r="BC41" s="37">
        <f>BC40</f>
        <v>5</v>
      </c>
      <c r="BD41" s="38">
        <f>BC41/BC$56</f>
        <v>0.01</v>
      </c>
      <c r="BK41" s="99" t="s">
        <v>55</v>
      </c>
      <c r="BL41" s="100">
        <v>269</v>
      </c>
    </row>
    <row r="42" spans="1:64" x14ac:dyDescent="0.2">
      <c r="A42" s="12" t="s">
        <v>85</v>
      </c>
      <c r="B42" s="41"/>
      <c r="C42" s="14"/>
      <c r="D42" s="41"/>
      <c r="E42" s="14"/>
      <c r="F42" s="41"/>
      <c r="G42" s="14"/>
      <c r="H42" s="41"/>
      <c r="I42" s="14"/>
      <c r="J42" s="41"/>
      <c r="K42" s="14"/>
      <c r="L42" s="41"/>
      <c r="M42" s="14"/>
      <c r="N42" s="42"/>
      <c r="O42" s="14"/>
      <c r="P42" s="42"/>
      <c r="Q42" s="14"/>
      <c r="R42" s="42"/>
      <c r="S42" s="14"/>
      <c r="T42" s="42"/>
      <c r="U42" s="14"/>
      <c r="V42" s="42"/>
      <c r="W42" s="14"/>
      <c r="X42" s="16"/>
      <c r="Y42" s="14"/>
      <c r="Z42" s="17"/>
      <c r="AA42" s="14"/>
      <c r="AB42" s="40"/>
      <c r="AC42" s="40"/>
      <c r="AD42" s="40"/>
      <c r="AE42" s="40"/>
      <c r="AF42" s="17"/>
      <c r="AG42" s="14"/>
      <c r="AH42" s="45"/>
      <c r="AI42" s="19"/>
      <c r="AJ42" s="45"/>
      <c r="AK42" s="19"/>
      <c r="AL42" s="45"/>
      <c r="AM42" s="19"/>
      <c r="AN42" s="45"/>
      <c r="AO42" s="19"/>
      <c r="AP42" s="40"/>
      <c r="AQ42" s="40"/>
      <c r="AR42" s="40"/>
      <c r="AS42" s="40"/>
      <c r="AT42" s="40"/>
      <c r="AU42" s="40"/>
      <c r="AV42" s="40"/>
      <c r="AW42" s="45"/>
      <c r="AX42" s="19"/>
      <c r="AY42" s="45">
        <v>1</v>
      </c>
      <c r="AZ42" s="19"/>
      <c r="BA42" s="45"/>
      <c r="BB42" s="19"/>
      <c r="BC42" s="45"/>
      <c r="BD42" s="19"/>
      <c r="BK42" s="97" t="s">
        <v>92</v>
      </c>
      <c r="BL42" s="98">
        <v>1</v>
      </c>
    </row>
    <row r="43" spans="1:64" x14ac:dyDescent="0.2">
      <c r="A43" s="12" t="s">
        <v>59</v>
      </c>
      <c r="B43" s="13">
        <v>2</v>
      </c>
      <c r="C43" s="14">
        <f>B43/B$56</f>
        <v>2.5188916876574307E-3</v>
      </c>
      <c r="D43" s="13">
        <v>2</v>
      </c>
      <c r="E43" s="14">
        <f>D43/D$56</f>
        <v>2.3640661938534278E-3</v>
      </c>
      <c r="F43" s="13">
        <v>5</v>
      </c>
      <c r="G43" s="14">
        <f>F43/F$56</f>
        <v>5.4644808743169399E-3</v>
      </c>
      <c r="H43" s="13">
        <v>6</v>
      </c>
      <c r="I43" s="14">
        <f t="shared" ref="I43:I51" si="3">H43/H$56</f>
        <v>6.1349693251533744E-3</v>
      </c>
      <c r="J43" s="13">
        <v>5</v>
      </c>
      <c r="K43" s="14">
        <f t="shared" ref="K43:K51" si="4">J43/J$56</f>
        <v>5.8072009291521487E-3</v>
      </c>
      <c r="L43" s="13">
        <v>8</v>
      </c>
      <c r="M43" s="14">
        <f t="shared" ref="M43:M51" si="5">L43/L$56</f>
        <v>9.0293453724604959E-3</v>
      </c>
      <c r="N43" s="15">
        <v>5</v>
      </c>
      <c r="O43" s="14">
        <f t="shared" ref="O43:O51" si="6">N43/N$56</f>
        <v>5.5991041433370659E-3</v>
      </c>
      <c r="P43" s="15">
        <v>4</v>
      </c>
      <c r="Q43" s="14">
        <f t="shared" ref="Q43:Q51" si="7">P43/P$56</f>
        <v>4.4247787610619468E-3</v>
      </c>
      <c r="R43" s="15">
        <v>3</v>
      </c>
      <c r="S43" s="14">
        <f t="shared" ref="S43:S51" si="8">R43/R$56</f>
        <v>3.3670033670033669E-3</v>
      </c>
      <c r="T43" s="15">
        <v>6</v>
      </c>
      <c r="U43" s="14">
        <f t="shared" ref="U43:U51" si="9">T43/T$56</f>
        <v>6.6740823136818691E-3</v>
      </c>
      <c r="V43" s="15">
        <v>10</v>
      </c>
      <c r="W43" s="14">
        <f t="shared" ref="W43:W51" si="10">V43/V$56</f>
        <v>9.1324200913242004E-3</v>
      </c>
      <c r="X43" s="16">
        <v>15</v>
      </c>
      <c r="Y43" s="14">
        <f>X43/X$56</f>
        <v>1.3611615245009074E-2</v>
      </c>
      <c r="Z43" s="17">
        <v>16</v>
      </c>
      <c r="AA43" s="14">
        <f>Z43/Z$56</f>
        <v>1.4272970561998216E-2</v>
      </c>
      <c r="AF43" s="17">
        <v>13</v>
      </c>
      <c r="AG43" s="14">
        <f>AF43/AF$56</f>
        <v>1.177536231884058E-2</v>
      </c>
      <c r="AH43" s="18">
        <v>18</v>
      </c>
      <c r="AI43" s="19">
        <v>1.2E-2</v>
      </c>
      <c r="AJ43" s="18">
        <v>9</v>
      </c>
      <c r="AK43" s="19">
        <f>AJ43/AJ56</f>
        <v>9.0634441087613302E-3</v>
      </c>
      <c r="AL43" s="18">
        <v>9</v>
      </c>
      <c r="AM43" s="19">
        <f>AL43/AL56</f>
        <v>9.3652445369406864E-3</v>
      </c>
      <c r="AN43" s="18">
        <v>10</v>
      </c>
      <c r="AO43" s="19">
        <f>AL43/AL$56</f>
        <v>9.3652445369406864E-3</v>
      </c>
      <c r="AW43" s="18">
        <v>9</v>
      </c>
      <c r="AX43" s="19">
        <f>AW43/AW$56</f>
        <v>1.0440835266821345E-2</v>
      </c>
      <c r="AY43" s="18">
        <v>13</v>
      </c>
      <c r="AZ43" s="19">
        <f>AY43/AY$56</f>
        <v>1.5776699029126214E-2</v>
      </c>
      <c r="BA43" s="18">
        <v>13</v>
      </c>
      <c r="BB43" s="19">
        <f>BA43/BA$56</f>
        <v>1.6883116883116882E-2</v>
      </c>
      <c r="BC43" s="18">
        <v>2</v>
      </c>
      <c r="BD43" s="19">
        <f>BC43/BC$56</f>
        <v>4.0000000000000001E-3</v>
      </c>
      <c r="BK43" s="99" t="s">
        <v>85</v>
      </c>
      <c r="BL43" s="100">
        <v>1</v>
      </c>
    </row>
    <row r="44" spans="1:64" x14ac:dyDescent="0.2">
      <c r="A44" s="12" t="s">
        <v>60</v>
      </c>
      <c r="B44" s="13">
        <v>2</v>
      </c>
      <c r="C44" s="14">
        <f>B44/B$56</f>
        <v>2.5188916876574307E-3</v>
      </c>
      <c r="D44" s="13">
        <v>1</v>
      </c>
      <c r="E44" s="14">
        <f>D44/D$56</f>
        <v>1.1820330969267139E-3</v>
      </c>
      <c r="F44" s="13">
        <v>1</v>
      </c>
      <c r="G44" s="14">
        <f>F44/F$56</f>
        <v>1.092896174863388E-3</v>
      </c>
      <c r="H44" s="13">
        <v>2</v>
      </c>
      <c r="I44" s="14">
        <f t="shared" si="3"/>
        <v>2.0449897750511249E-3</v>
      </c>
      <c r="J44" s="13">
        <v>4</v>
      </c>
      <c r="K44" s="14">
        <f t="shared" si="4"/>
        <v>4.6457607433217189E-3</v>
      </c>
      <c r="L44" s="13">
        <v>6</v>
      </c>
      <c r="M44" s="14">
        <f t="shared" si="5"/>
        <v>6.7720090293453723E-3</v>
      </c>
      <c r="N44" s="15">
        <v>7</v>
      </c>
      <c r="O44" s="14">
        <f t="shared" si="6"/>
        <v>7.8387458006718928E-3</v>
      </c>
      <c r="P44" s="15">
        <v>11</v>
      </c>
      <c r="Q44" s="14">
        <f t="shared" si="7"/>
        <v>1.2168141592920354E-2</v>
      </c>
      <c r="R44" s="15">
        <v>10</v>
      </c>
      <c r="S44" s="14">
        <f t="shared" si="8"/>
        <v>1.1223344556677889E-2</v>
      </c>
      <c r="T44" s="15">
        <v>8</v>
      </c>
      <c r="U44" s="14">
        <f t="shared" si="9"/>
        <v>8.8987764182424916E-3</v>
      </c>
      <c r="V44" s="15">
        <v>5</v>
      </c>
      <c r="W44" s="14">
        <f t="shared" si="10"/>
        <v>4.5662100456621002E-3</v>
      </c>
      <c r="X44" s="16">
        <v>6</v>
      </c>
      <c r="Y44" s="14">
        <f t="shared" ref="Y44:Y54" si="11">X44/X$56</f>
        <v>5.4446460980036296E-3</v>
      </c>
      <c r="Z44" s="17">
        <v>5</v>
      </c>
      <c r="AA44" s="14">
        <f t="shared" ref="AA44:AA51" si="12">Z44/Z$56</f>
        <v>4.4603033006244425E-3</v>
      </c>
      <c r="AF44" s="17">
        <v>6</v>
      </c>
      <c r="AG44" s="14">
        <f t="shared" ref="AG44:AG51" si="13">AF44/AF$56</f>
        <v>5.434782608695652E-3</v>
      </c>
      <c r="AH44" s="18">
        <v>9</v>
      </c>
      <c r="AI44" s="19">
        <v>5.0000000000000001E-3</v>
      </c>
      <c r="AJ44" s="18">
        <v>10</v>
      </c>
      <c r="AK44" s="19">
        <f>AJ44/AJ56</f>
        <v>1.0070493454179255E-2</v>
      </c>
      <c r="AL44" s="18">
        <v>7</v>
      </c>
      <c r="AM44" s="19">
        <f>AL44/AL56</f>
        <v>7.2840790842872011E-3</v>
      </c>
      <c r="AN44" s="18">
        <v>6</v>
      </c>
      <c r="AO44" s="19">
        <f>AL44/AL$56</f>
        <v>7.2840790842872011E-3</v>
      </c>
      <c r="AW44" s="18">
        <v>1</v>
      </c>
      <c r="AX44" s="19">
        <f>AW44/AW$56</f>
        <v>1.1600928074245939E-3</v>
      </c>
      <c r="AY44" s="18">
        <v>0</v>
      </c>
      <c r="AZ44" s="19">
        <f>AY44/AY$56</f>
        <v>0</v>
      </c>
      <c r="BA44" s="18">
        <v>4</v>
      </c>
      <c r="BB44" s="19">
        <f>BA44/BA$56</f>
        <v>5.1948051948051948E-3</v>
      </c>
      <c r="BC44" s="18">
        <v>3</v>
      </c>
      <c r="BD44" s="19">
        <f>BC44/BC$56</f>
        <v>6.0000000000000001E-3</v>
      </c>
      <c r="BK44" s="97" t="s">
        <v>77</v>
      </c>
      <c r="BL44" s="98">
        <v>721</v>
      </c>
    </row>
    <row r="45" spans="1:64" x14ac:dyDescent="0.2">
      <c r="A45" s="12" t="s">
        <v>61</v>
      </c>
      <c r="B45" s="13">
        <v>1</v>
      </c>
      <c r="C45" s="14">
        <f>B45/B$56</f>
        <v>1.2594458438287153E-3</v>
      </c>
      <c r="D45" s="13">
        <v>2</v>
      </c>
      <c r="E45" s="14">
        <f>D45/D$56</f>
        <v>2.3640661938534278E-3</v>
      </c>
      <c r="F45" s="13">
        <v>2</v>
      </c>
      <c r="G45" s="14">
        <f>F45/F$56</f>
        <v>2.185792349726776E-3</v>
      </c>
      <c r="H45" s="13">
        <v>2</v>
      </c>
      <c r="I45" s="14">
        <f t="shared" si="3"/>
        <v>2.0449897750511249E-3</v>
      </c>
      <c r="J45" s="13">
        <v>1</v>
      </c>
      <c r="K45" s="14">
        <f t="shared" si="4"/>
        <v>1.1614401858304297E-3</v>
      </c>
      <c r="L45" s="13">
        <v>0</v>
      </c>
      <c r="M45" s="14">
        <f t="shared" si="5"/>
        <v>0</v>
      </c>
      <c r="N45" s="15">
        <v>1</v>
      </c>
      <c r="O45" s="14">
        <f t="shared" si="6"/>
        <v>1.1198208286674132E-3</v>
      </c>
      <c r="P45" s="15">
        <v>3</v>
      </c>
      <c r="Q45" s="14">
        <f t="shared" si="7"/>
        <v>3.3185840707964601E-3</v>
      </c>
      <c r="R45" s="15">
        <v>3</v>
      </c>
      <c r="S45" s="14">
        <f t="shared" si="8"/>
        <v>3.3670033670033669E-3</v>
      </c>
      <c r="T45" s="15">
        <v>3</v>
      </c>
      <c r="U45" s="14">
        <f t="shared" si="9"/>
        <v>3.3370411568409346E-3</v>
      </c>
      <c r="V45" s="15">
        <v>4</v>
      </c>
      <c r="W45" s="14">
        <f t="shared" si="10"/>
        <v>3.6529680365296802E-3</v>
      </c>
      <c r="X45" s="16">
        <v>3</v>
      </c>
      <c r="Y45" s="14">
        <f t="shared" si="11"/>
        <v>2.7223230490018148E-3</v>
      </c>
      <c r="Z45" s="17">
        <v>2</v>
      </c>
      <c r="AA45" s="14">
        <f t="shared" si="12"/>
        <v>1.7841213202497771E-3</v>
      </c>
      <c r="AF45" s="17">
        <v>2</v>
      </c>
      <c r="AG45" s="14">
        <f t="shared" si="13"/>
        <v>1.8115942028985507E-3</v>
      </c>
      <c r="AH45" s="18">
        <v>1</v>
      </c>
      <c r="AI45" s="19">
        <v>1.2594458438287153E-3</v>
      </c>
      <c r="AJ45" s="18">
        <v>1</v>
      </c>
      <c r="AK45" s="19">
        <f>AJ45/AJ56</f>
        <v>1.0070493454179255E-3</v>
      </c>
      <c r="AL45" s="18">
        <v>1</v>
      </c>
      <c r="AM45" s="19">
        <f>AL45/AL56</f>
        <v>1.0405827263267431E-3</v>
      </c>
      <c r="AN45" s="18">
        <v>2</v>
      </c>
      <c r="AO45" s="19">
        <f>AL45/AL$56</f>
        <v>1.0405827263267431E-3</v>
      </c>
      <c r="AW45" s="18">
        <v>6</v>
      </c>
      <c r="AX45" s="19">
        <f>AW45/AW$56</f>
        <v>6.9605568445475635E-3</v>
      </c>
      <c r="AY45" s="18">
        <v>5</v>
      </c>
      <c r="AZ45" s="19">
        <f>AY45/AY$56</f>
        <v>6.0679611650485436E-3</v>
      </c>
      <c r="BA45" s="18">
        <v>9</v>
      </c>
      <c r="BB45" s="19">
        <f>BA45/BA$56</f>
        <v>1.1688311688311689E-2</v>
      </c>
      <c r="BC45" s="18">
        <v>0</v>
      </c>
      <c r="BD45" s="19">
        <f>BC45/BC$56</f>
        <v>0</v>
      </c>
      <c r="BK45" s="99" t="s">
        <v>88</v>
      </c>
      <c r="BL45" s="100">
        <v>16</v>
      </c>
    </row>
    <row r="46" spans="1:64" x14ac:dyDescent="0.2">
      <c r="A46" s="12" t="s">
        <v>62</v>
      </c>
      <c r="B46" s="13">
        <v>0</v>
      </c>
      <c r="C46" s="14">
        <f>B46/B$56</f>
        <v>0</v>
      </c>
      <c r="D46" s="13">
        <v>0</v>
      </c>
      <c r="E46" s="14">
        <f>D46/D$56</f>
        <v>0</v>
      </c>
      <c r="F46" s="13">
        <v>2</v>
      </c>
      <c r="G46" s="14">
        <f>F46/F$56</f>
        <v>2.185792349726776E-3</v>
      </c>
      <c r="H46" s="13">
        <v>2</v>
      </c>
      <c r="I46" s="14">
        <f t="shared" si="3"/>
        <v>2.0449897750511249E-3</v>
      </c>
      <c r="J46" s="13">
        <v>2</v>
      </c>
      <c r="K46" s="14">
        <f t="shared" si="4"/>
        <v>2.3228803716608595E-3</v>
      </c>
      <c r="L46" s="13">
        <v>1</v>
      </c>
      <c r="M46" s="14">
        <f t="shared" si="5"/>
        <v>1.128668171557562E-3</v>
      </c>
      <c r="N46" s="15">
        <v>0</v>
      </c>
      <c r="O46" s="14">
        <f t="shared" si="6"/>
        <v>0</v>
      </c>
      <c r="P46" s="15">
        <v>4</v>
      </c>
      <c r="Q46" s="14">
        <f t="shared" si="7"/>
        <v>4.4247787610619468E-3</v>
      </c>
      <c r="R46" s="15">
        <v>1</v>
      </c>
      <c r="S46" s="14">
        <f t="shared" si="8"/>
        <v>1.1223344556677891E-3</v>
      </c>
      <c r="T46" s="15">
        <v>3</v>
      </c>
      <c r="U46" s="14">
        <f t="shared" si="9"/>
        <v>3.3370411568409346E-3</v>
      </c>
      <c r="V46" s="15">
        <v>0</v>
      </c>
      <c r="W46" s="14">
        <f t="shared" si="10"/>
        <v>0</v>
      </c>
      <c r="X46" s="16">
        <v>0</v>
      </c>
      <c r="Y46" s="14">
        <f t="shared" si="11"/>
        <v>0</v>
      </c>
      <c r="Z46" s="17">
        <v>0</v>
      </c>
      <c r="AA46" s="14">
        <f t="shared" si="12"/>
        <v>0</v>
      </c>
      <c r="AF46" s="17">
        <v>0</v>
      </c>
      <c r="AG46" s="14">
        <f t="shared" si="13"/>
        <v>0</v>
      </c>
      <c r="AH46" s="18">
        <v>1</v>
      </c>
      <c r="AI46" s="19">
        <v>1E-3</v>
      </c>
      <c r="AJ46" s="18">
        <v>1</v>
      </c>
      <c r="AK46" s="19">
        <f>AJ46/AJ56</f>
        <v>1.0070493454179255E-3</v>
      </c>
      <c r="AL46" s="18">
        <v>1</v>
      </c>
      <c r="AM46" s="19">
        <f>AL46/AL56</f>
        <v>1.0405827263267431E-3</v>
      </c>
      <c r="AN46" s="18">
        <v>1</v>
      </c>
      <c r="AO46" s="19">
        <f>AL46/AL$56</f>
        <v>1.0405827263267431E-3</v>
      </c>
      <c r="AW46" s="18">
        <v>2</v>
      </c>
      <c r="AX46" s="19">
        <f>AW46/AW$56</f>
        <v>2.3201856148491878E-3</v>
      </c>
      <c r="AY46" s="18">
        <v>3</v>
      </c>
      <c r="AZ46" s="19">
        <f>AY46/AY$56</f>
        <v>3.6407766990291263E-3</v>
      </c>
      <c r="BA46" s="18">
        <v>3</v>
      </c>
      <c r="BB46" s="19">
        <f>BA46/BA$56</f>
        <v>3.8961038961038961E-3</v>
      </c>
      <c r="BC46" s="18">
        <v>0</v>
      </c>
      <c r="BD46" s="19">
        <f>BC46/BC$56</f>
        <v>0</v>
      </c>
      <c r="BK46" s="99" t="s">
        <v>91</v>
      </c>
      <c r="BL46" s="100">
        <v>5</v>
      </c>
    </row>
    <row r="47" spans="1:64" x14ac:dyDescent="0.2">
      <c r="A47" s="12" t="s">
        <v>63</v>
      </c>
      <c r="B47" s="13"/>
      <c r="C47" s="14"/>
      <c r="D47" s="13"/>
      <c r="E47" s="14"/>
      <c r="F47" s="13"/>
      <c r="G47" s="14"/>
      <c r="H47" s="13">
        <v>0</v>
      </c>
      <c r="I47" s="14">
        <f t="shared" si="3"/>
        <v>0</v>
      </c>
      <c r="J47" s="13">
        <v>0</v>
      </c>
      <c r="K47" s="14">
        <f t="shared" si="4"/>
        <v>0</v>
      </c>
      <c r="L47" s="13">
        <v>0</v>
      </c>
      <c r="M47" s="14">
        <f t="shared" si="5"/>
        <v>0</v>
      </c>
      <c r="N47" s="13">
        <v>0</v>
      </c>
      <c r="O47" s="14">
        <f t="shared" si="6"/>
        <v>0</v>
      </c>
      <c r="P47" s="15">
        <v>2</v>
      </c>
      <c r="Q47" s="14">
        <f t="shared" si="7"/>
        <v>2.2123893805309734E-3</v>
      </c>
      <c r="R47" s="15">
        <v>0</v>
      </c>
      <c r="S47" s="14">
        <f t="shared" si="8"/>
        <v>0</v>
      </c>
      <c r="T47" s="15">
        <v>0</v>
      </c>
      <c r="U47" s="14">
        <f t="shared" si="9"/>
        <v>0</v>
      </c>
      <c r="V47" s="15">
        <v>0</v>
      </c>
      <c r="W47" s="14">
        <f t="shared" si="10"/>
        <v>0</v>
      </c>
      <c r="X47" s="16">
        <v>0</v>
      </c>
      <c r="Y47" s="14">
        <f t="shared" si="11"/>
        <v>0</v>
      </c>
      <c r="Z47" s="17">
        <v>0</v>
      </c>
      <c r="AA47" s="14">
        <f t="shared" si="12"/>
        <v>0</v>
      </c>
      <c r="AF47" s="17">
        <v>0</v>
      </c>
      <c r="AG47" s="14">
        <f t="shared" si="13"/>
        <v>0</v>
      </c>
      <c r="AH47" s="18">
        <v>0</v>
      </c>
      <c r="AI47" s="19">
        <v>0</v>
      </c>
      <c r="AJ47" s="18">
        <v>0</v>
      </c>
      <c r="AK47" s="19">
        <f>AJ47/AJ56</f>
        <v>0</v>
      </c>
      <c r="AL47" s="18">
        <v>0</v>
      </c>
      <c r="AM47" s="19">
        <f>AL47/AL56</f>
        <v>0</v>
      </c>
      <c r="AN47" s="18">
        <v>0</v>
      </c>
      <c r="AO47" s="19">
        <f>AL47/AL$56</f>
        <v>0</v>
      </c>
      <c r="AW47" s="18">
        <v>0</v>
      </c>
      <c r="AX47" s="19">
        <v>0</v>
      </c>
      <c r="AY47" s="18">
        <v>0</v>
      </c>
      <c r="AZ47" s="19">
        <v>0</v>
      </c>
      <c r="BA47" s="18">
        <v>0</v>
      </c>
      <c r="BB47" s="19">
        <v>0</v>
      </c>
      <c r="BC47" s="18">
        <v>0</v>
      </c>
      <c r="BD47" s="19">
        <v>0</v>
      </c>
      <c r="BK47" s="99" t="s">
        <v>62</v>
      </c>
      <c r="BL47" s="100">
        <v>2</v>
      </c>
    </row>
    <row r="48" spans="1:64" x14ac:dyDescent="0.2">
      <c r="A48" s="12" t="s">
        <v>64</v>
      </c>
      <c r="B48" s="13">
        <v>0</v>
      </c>
      <c r="C48" s="14">
        <f>B48/B$56</f>
        <v>0</v>
      </c>
      <c r="D48" s="13">
        <v>0</v>
      </c>
      <c r="E48" s="14">
        <f>D48/D$56</f>
        <v>0</v>
      </c>
      <c r="F48" s="13">
        <v>1</v>
      </c>
      <c r="G48" s="14">
        <f>F48/F$56</f>
        <v>1.092896174863388E-3</v>
      </c>
      <c r="H48" s="13">
        <v>1</v>
      </c>
      <c r="I48" s="14">
        <f t="shared" si="3"/>
        <v>1.0224948875255625E-3</v>
      </c>
      <c r="J48" s="13">
        <v>1</v>
      </c>
      <c r="K48" s="14">
        <f t="shared" si="4"/>
        <v>1.1614401858304297E-3</v>
      </c>
      <c r="L48" s="13">
        <v>1</v>
      </c>
      <c r="M48" s="14">
        <f t="shared" si="5"/>
        <v>1.128668171557562E-3</v>
      </c>
      <c r="N48" s="15">
        <v>0</v>
      </c>
      <c r="O48" s="14">
        <f t="shared" si="6"/>
        <v>0</v>
      </c>
      <c r="P48" s="15">
        <v>0</v>
      </c>
      <c r="Q48" s="14">
        <f t="shared" si="7"/>
        <v>0</v>
      </c>
      <c r="R48" s="15">
        <v>0</v>
      </c>
      <c r="S48" s="14">
        <f t="shared" si="8"/>
        <v>0</v>
      </c>
      <c r="T48" s="15">
        <v>0</v>
      </c>
      <c r="U48" s="14">
        <f t="shared" si="9"/>
        <v>0</v>
      </c>
      <c r="V48" s="15">
        <v>0</v>
      </c>
      <c r="W48" s="14">
        <f t="shared" si="10"/>
        <v>0</v>
      </c>
      <c r="X48" s="16">
        <v>0</v>
      </c>
      <c r="Y48" s="14">
        <f t="shared" si="11"/>
        <v>0</v>
      </c>
      <c r="Z48" s="17">
        <v>0</v>
      </c>
      <c r="AA48" s="14">
        <f t="shared" si="12"/>
        <v>0</v>
      </c>
      <c r="AF48" s="17">
        <v>0</v>
      </c>
      <c r="AG48" s="14">
        <f t="shared" si="13"/>
        <v>0</v>
      </c>
      <c r="AH48" s="18">
        <v>0</v>
      </c>
      <c r="AI48" s="19">
        <v>0</v>
      </c>
      <c r="AJ48" s="18">
        <v>0</v>
      </c>
      <c r="AK48" s="19">
        <f>AJ48/AJ56</f>
        <v>0</v>
      </c>
      <c r="AL48" s="18">
        <v>0</v>
      </c>
      <c r="AM48" s="19">
        <f>AL48/AL56</f>
        <v>0</v>
      </c>
      <c r="AN48" s="18">
        <v>0</v>
      </c>
      <c r="AO48" s="19">
        <f>AL48/AL$56</f>
        <v>0</v>
      </c>
      <c r="AW48" s="18">
        <v>0</v>
      </c>
      <c r="AX48" s="19">
        <v>0</v>
      </c>
      <c r="AY48" s="18">
        <v>0</v>
      </c>
      <c r="AZ48" s="19">
        <v>0</v>
      </c>
      <c r="BA48" s="18">
        <v>0</v>
      </c>
      <c r="BB48" s="19">
        <v>0</v>
      </c>
      <c r="BC48" s="18">
        <v>0</v>
      </c>
      <c r="BD48" s="19">
        <v>0</v>
      </c>
      <c r="BK48" s="97" t="s">
        <v>95</v>
      </c>
      <c r="BL48" s="98">
        <v>1583</v>
      </c>
    </row>
    <row r="49" spans="1:61" x14ac:dyDescent="0.2">
      <c r="A49" s="12" t="s">
        <v>65</v>
      </c>
      <c r="B49" s="13">
        <v>1</v>
      </c>
      <c r="C49" s="14">
        <f>B49/B$56</f>
        <v>1.2594458438287153E-3</v>
      </c>
      <c r="D49" s="13">
        <v>2</v>
      </c>
      <c r="E49" s="14">
        <f>D49/D$56</f>
        <v>2.3640661938534278E-3</v>
      </c>
      <c r="F49" s="13">
        <v>2</v>
      </c>
      <c r="G49" s="14">
        <f>F49/F$56</f>
        <v>2.185792349726776E-3</v>
      </c>
      <c r="H49" s="13">
        <v>2</v>
      </c>
      <c r="I49" s="14">
        <f t="shared" si="3"/>
        <v>2.0449897750511249E-3</v>
      </c>
      <c r="J49" s="13">
        <v>1</v>
      </c>
      <c r="K49" s="14">
        <f t="shared" si="4"/>
        <v>1.1614401858304297E-3</v>
      </c>
      <c r="L49" s="13">
        <v>1</v>
      </c>
      <c r="M49" s="14">
        <f t="shared" si="5"/>
        <v>1.128668171557562E-3</v>
      </c>
      <c r="N49" s="15">
        <v>2</v>
      </c>
      <c r="O49" s="14">
        <f t="shared" si="6"/>
        <v>2.2396416573348264E-3</v>
      </c>
      <c r="P49" s="15">
        <v>0</v>
      </c>
      <c r="Q49" s="14">
        <f t="shared" si="7"/>
        <v>0</v>
      </c>
      <c r="R49" s="15">
        <v>0</v>
      </c>
      <c r="S49" s="14">
        <f t="shared" si="8"/>
        <v>0</v>
      </c>
      <c r="T49" s="15">
        <v>0</v>
      </c>
      <c r="U49" s="14">
        <f t="shared" si="9"/>
        <v>0</v>
      </c>
      <c r="V49" s="15">
        <v>0</v>
      </c>
      <c r="W49" s="14">
        <f t="shared" si="10"/>
        <v>0</v>
      </c>
      <c r="X49" s="16">
        <v>3</v>
      </c>
      <c r="Y49" s="14">
        <f t="shared" si="11"/>
        <v>2.7223230490018148E-3</v>
      </c>
      <c r="Z49" s="17">
        <v>3</v>
      </c>
      <c r="AA49" s="14">
        <f t="shared" si="12"/>
        <v>2.6761819803746653E-3</v>
      </c>
      <c r="AF49" s="17">
        <v>3</v>
      </c>
      <c r="AG49" s="14">
        <f t="shared" si="13"/>
        <v>2.717391304347826E-3</v>
      </c>
      <c r="AH49" s="18">
        <v>1</v>
      </c>
      <c r="AI49" s="19">
        <v>1.2594458438287153E-3</v>
      </c>
      <c r="AJ49" s="18">
        <v>1</v>
      </c>
      <c r="AK49" s="19">
        <f>AJ49/AJ56</f>
        <v>1.0070493454179255E-3</v>
      </c>
      <c r="AL49" s="18"/>
      <c r="AM49" s="19">
        <f>AL49/AL56</f>
        <v>0</v>
      </c>
      <c r="AN49" s="18">
        <v>1</v>
      </c>
      <c r="AO49" s="19">
        <f>AL49/AL$56</f>
        <v>0</v>
      </c>
      <c r="AW49" s="18">
        <v>1</v>
      </c>
      <c r="AX49" s="19">
        <f>AW49/AW$56</f>
        <v>1.1600928074245939E-3</v>
      </c>
      <c r="AY49" s="18">
        <v>1</v>
      </c>
      <c r="AZ49" s="19">
        <f>AY49/AY$56</f>
        <v>1.2135922330097086E-3</v>
      </c>
      <c r="BA49" s="18">
        <v>2</v>
      </c>
      <c r="BB49" s="19">
        <f>BA49/BA$56</f>
        <v>2.5974025974025974E-3</v>
      </c>
      <c r="BC49" s="18">
        <v>2</v>
      </c>
      <c r="BD49" s="19">
        <f>BC49/BC$56</f>
        <v>4.0000000000000001E-3</v>
      </c>
    </row>
    <row r="50" spans="1:61" s="40" customFormat="1" x14ac:dyDescent="0.2">
      <c r="A50" s="12" t="s">
        <v>66</v>
      </c>
      <c r="B50" s="25">
        <v>25</v>
      </c>
      <c r="C50" s="26">
        <f>B50/B$56</f>
        <v>3.1486146095717885E-2</v>
      </c>
      <c r="D50" s="25">
        <v>26</v>
      </c>
      <c r="E50" s="26">
        <f>D50/D$56</f>
        <v>3.0732860520094562E-2</v>
      </c>
      <c r="F50" s="25">
        <v>39</v>
      </c>
      <c r="G50" s="26">
        <f>F50/F$56</f>
        <v>4.2622950819672129E-2</v>
      </c>
      <c r="H50" s="25">
        <v>31</v>
      </c>
      <c r="I50" s="26">
        <f t="shared" si="3"/>
        <v>3.1697341513292433E-2</v>
      </c>
      <c r="J50" s="25">
        <v>22</v>
      </c>
      <c r="K50" s="26">
        <f t="shared" si="4"/>
        <v>2.5551684088269456E-2</v>
      </c>
      <c r="L50" s="25">
        <v>16</v>
      </c>
      <c r="M50" s="26">
        <f t="shared" si="5"/>
        <v>1.8058690744920992E-2</v>
      </c>
      <c r="N50" s="27">
        <v>24</v>
      </c>
      <c r="O50" s="26">
        <f t="shared" si="6"/>
        <v>2.6875699888017916E-2</v>
      </c>
      <c r="P50" s="27">
        <v>14</v>
      </c>
      <c r="Q50" s="26">
        <f t="shared" si="7"/>
        <v>1.5486725663716814E-2</v>
      </c>
      <c r="R50" s="27">
        <v>23</v>
      </c>
      <c r="S50" s="26">
        <f t="shared" si="8"/>
        <v>2.5813692480359147E-2</v>
      </c>
      <c r="T50" s="27">
        <v>27</v>
      </c>
      <c r="U50" s="26">
        <f t="shared" si="9"/>
        <v>3.0033370411568408E-2</v>
      </c>
      <c r="V50" s="27">
        <v>35</v>
      </c>
      <c r="W50" s="26">
        <f t="shared" si="10"/>
        <v>3.1963470319634701E-2</v>
      </c>
      <c r="X50" s="28">
        <v>52</v>
      </c>
      <c r="Y50" s="26">
        <f t="shared" si="11"/>
        <v>4.7186932849364795E-2</v>
      </c>
      <c r="Z50" s="29">
        <v>39</v>
      </c>
      <c r="AA50" s="26">
        <f t="shared" si="12"/>
        <v>3.4790365744870648E-2</v>
      </c>
      <c r="AB50" s="1"/>
      <c r="AC50" s="1"/>
      <c r="AD50" s="1"/>
      <c r="AE50" s="1"/>
      <c r="AF50" s="29">
        <v>35</v>
      </c>
      <c r="AG50" s="26">
        <f t="shared" si="13"/>
        <v>3.170289855072464E-2</v>
      </c>
      <c r="AH50" s="44">
        <v>40</v>
      </c>
      <c r="AI50" s="30">
        <v>2.5000000000000001E-2</v>
      </c>
      <c r="AJ50" s="44">
        <v>25</v>
      </c>
      <c r="AK50" s="30">
        <f>AJ50/AJ56</f>
        <v>2.5176233635448138E-2</v>
      </c>
      <c r="AL50" s="44">
        <v>28</v>
      </c>
      <c r="AM50" s="30">
        <f>AL50/AL56</f>
        <v>2.9136316337148804E-2</v>
      </c>
      <c r="AN50" s="44">
        <v>18</v>
      </c>
      <c r="AO50" s="19">
        <f>AL50/AL$56</f>
        <v>2.9136316337148804E-2</v>
      </c>
      <c r="AP50" s="1"/>
      <c r="AQ50" s="1"/>
      <c r="AR50" s="1"/>
      <c r="AS50" s="1"/>
      <c r="AT50" s="1"/>
      <c r="AU50" s="1"/>
      <c r="AV50" s="1"/>
      <c r="AW50" s="44">
        <v>9</v>
      </c>
      <c r="AX50" s="19">
        <f>AW50/AW$56</f>
        <v>1.0440835266821345E-2</v>
      </c>
      <c r="AY50" s="44">
        <v>6</v>
      </c>
      <c r="AZ50" s="19">
        <f>AY50/AY$56</f>
        <v>7.2815533980582527E-3</v>
      </c>
      <c r="BA50" s="44">
        <v>2</v>
      </c>
      <c r="BB50" s="19">
        <f>BA50/BA$56</f>
        <v>2.5974025974025974E-3</v>
      </c>
      <c r="BC50" s="44">
        <v>18</v>
      </c>
      <c r="BD50" s="19">
        <f>BC50/BC$56</f>
        <v>3.5999999999999997E-2</v>
      </c>
      <c r="BE50" s="40">
        <f>AY51/1583</f>
        <v>1.831964624131396E-2</v>
      </c>
    </row>
    <row r="51" spans="1:61" x14ac:dyDescent="0.2">
      <c r="A51" s="32" t="s">
        <v>67</v>
      </c>
      <c r="B51" s="33">
        <f>SUM(B43:B50)</f>
        <v>31</v>
      </c>
      <c r="C51" s="10">
        <f>B51/B$56</f>
        <v>3.9042821158690177E-2</v>
      </c>
      <c r="D51" s="33">
        <f>SUM(D43:D50)</f>
        <v>33</v>
      </c>
      <c r="E51" s="10">
        <f>D51/D$56</f>
        <v>3.9007092198581561E-2</v>
      </c>
      <c r="F51" s="33">
        <f>SUM(F43:F50)</f>
        <v>52</v>
      </c>
      <c r="G51" s="10">
        <f>F51/F$56</f>
        <v>5.6830601092896178E-2</v>
      </c>
      <c r="H51" s="33">
        <f>SUM(H43:H50)</f>
        <v>46</v>
      </c>
      <c r="I51" s="10">
        <f t="shared" si="3"/>
        <v>4.7034764826175871E-2</v>
      </c>
      <c r="J51" s="33">
        <f>SUM(J43:J50)</f>
        <v>36</v>
      </c>
      <c r="K51" s="10">
        <f t="shared" si="4"/>
        <v>4.1811846689895474E-2</v>
      </c>
      <c r="L51" s="33">
        <f>SUM(L43:L50)</f>
        <v>33</v>
      </c>
      <c r="M51" s="10">
        <f t="shared" si="5"/>
        <v>3.724604966139955E-2</v>
      </c>
      <c r="N51" s="34">
        <f>SUM(N43:N50)</f>
        <v>39</v>
      </c>
      <c r="O51" s="10">
        <f t="shared" si="6"/>
        <v>4.3673012318029114E-2</v>
      </c>
      <c r="P51" s="34">
        <f>SUM(P43:P50)</f>
        <v>38</v>
      </c>
      <c r="Q51" s="10">
        <f t="shared" si="7"/>
        <v>4.2035398230088498E-2</v>
      </c>
      <c r="R51" s="34">
        <f>SUM(R43:R50)</f>
        <v>40</v>
      </c>
      <c r="S51" s="10">
        <f t="shared" si="8"/>
        <v>4.4893378226711557E-2</v>
      </c>
      <c r="T51" s="34">
        <f>SUM(T43:T50)</f>
        <v>47</v>
      </c>
      <c r="U51" s="10">
        <f t="shared" si="9"/>
        <v>5.2280311457174641E-2</v>
      </c>
      <c r="V51" s="34">
        <f>SUM(V43:V50)</f>
        <v>54</v>
      </c>
      <c r="W51" s="10">
        <f t="shared" si="10"/>
        <v>4.9315068493150684E-2</v>
      </c>
      <c r="X51" s="35">
        <f>SUM(X43:X50)</f>
        <v>79</v>
      </c>
      <c r="Y51" s="10">
        <f t="shared" si="11"/>
        <v>7.1687840290381125E-2</v>
      </c>
      <c r="Z51" s="36">
        <f>SUM(Z43:Z50)</f>
        <v>65</v>
      </c>
      <c r="AA51" s="10">
        <f t="shared" si="12"/>
        <v>5.7983942908117751E-2</v>
      </c>
      <c r="AB51" s="46">
        <v>1998</v>
      </c>
      <c r="AC51" s="46">
        <v>1999</v>
      </c>
      <c r="AD51" s="46">
        <v>2000</v>
      </c>
      <c r="AE51" s="46">
        <v>2001</v>
      </c>
      <c r="AF51" s="36">
        <f>SUM(AF43:AF50)</f>
        <v>59</v>
      </c>
      <c r="AG51" s="10">
        <f t="shared" si="13"/>
        <v>5.3442028985507248E-2</v>
      </c>
      <c r="AH51" s="37">
        <v>70</v>
      </c>
      <c r="AI51" s="38">
        <v>6.4299999999999996E-2</v>
      </c>
      <c r="AJ51" s="37">
        <f>SUM(AJ43:AJ50)</f>
        <v>47</v>
      </c>
      <c r="AK51" s="38">
        <f>AJ51/AJ56</f>
        <v>4.7331319234642497E-2</v>
      </c>
      <c r="AL51" s="37">
        <f>SUM(AL43:AL50)</f>
        <v>46</v>
      </c>
      <c r="AM51" s="38">
        <f>AL51/AL56</f>
        <v>4.7866805411030174E-2</v>
      </c>
      <c r="AN51" s="37">
        <f>SUM(AN43:AN50)</f>
        <v>38</v>
      </c>
      <c r="AO51" s="38">
        <f>AL51/AL$56</f>
        <v>4.7866805411030174E-2</v>
      </c>
      <c r="AP51" s="47"/>
      <c r="AQ51" s="40"/>
      <c r="AR51" s="40"/>
      <c r="AS51" s="40"/>
      <c r="AT51" s="40"/>
      <c r="AU51" s="40"/>
      <c r="AV51" s="40"/>
      <c r="AW51" s="37">
        <f>SUM(AW43:AW50)</f>
        <v>28</v>
      </c>
      <c r="AX51" s="38">
        <f>AW51/AW$56</f>
        <v>3.248259860788863E-2</v>
      </c>
      <c r="AY51" s="37">
        <v>29</v>
      </c>
      <c r="AZ51" s="38">
        <f>AY51/AY$56</f>
        <v>3.5194174757281552E-2</v>
      </c>
      <c r="BA51" s="37">
        <f>SUM(BA43:BA50)</f>
        <v>33</v>
      </c>
      <c r="BB51" s="38">
        <f>BA51/BA$56</f>
        <v>4.2857142857142858E-2</v>
      </c>
      <c r="BC51" s="37">
        <f>SUM(BC43:BC50)</f>
        <v>25</v>
      </c>
      <c r="BD51" s="38">
        <f>BC51/BC$56</f>
        <v>0.05</v>
      </c>
      <c r="BE51" s="51"/>
      <c r="BF51" s="51"/>
      <c r="BG51" s="52"/>
      <c r="BH51" s="49"/>
      <c r="BI51" s="49"/>
    </row>
    <row r="52" spans="1:61" x14ac:dyDescent="0.2">
      <c r="A52" s="12"/>
      <c r="B52" s="41"/>
      <c r="C52" s="14"/>
      <c r="D52" s="41"/>
      <c r="E52" s="14"/>
      <c r="F52" s="41"/>
      <c r="G52" s="14"/>
      <c r="H52" s="41"/>
      <c r="I52" s="14"/>
      <c r="J52" s="41"/>
      <c r="K52" s="14"/>
      <c r="L52" s="41"/>
      <c r="M52" s="14"/>
      <c r="N52" s="42"/>
      <c r="O52" s="14"/>
      <c r="P52" s="42"/>
      <c r="Q52" s="14"/>
      <c r="R52" s="42"/>
      <c r="S52" s="14"/>
      <c r="T52" s="42"/>
      <c r="U52" s="14"/>
      <c r="V52" s="42"/>
      <c r="W52" s="14"/>
      <c r="X52" s="16"/>
      <c r="Y52" s="14"/>
      <c r="Z52" s="17"/>
      <c r="AA52" s="14"/>
      <c r="AB52" s="48">
        <f>E34</f>
        <v>0.599290780141844</v>
      </c>
      <c r="AC52" s="48">
        <f>G34</f>
        <v>0.58579234972677596</v>
      </c>
      <c r="AD52" s="48">
        <f>I34</f>
        <v>0.58179959100204504</v>
      </c>
      <c r="AE52" s="48">
        <f>K34</f>
        <v>0.55284552845528456</v>
      </c>
      <c r="AF52" s="17"/>
      <c r="AG52" s="14"/>
      <c r="AH52" s="45"/>
      <c r="AI52" s="19"/>
      <c r="AJ52" s="45"/>
      <c r="AK52" s="19"/>
      <c r="AL52" s="45"/>
      <c r="AM52" s="19"/>
      <c r="AN52" s="45"/>
      <c r="AO52" s="19"/>
      <c r="AP52" s="49"/>
      <c r="AQ52" s="49"/>
      <c r="AR52" s="49"/>
      <c r="AS52" s="49"/>
      <c r="AT52" s="50"/>
      <c r="AU52" s="50"/>
      <c r="AV52" s="50"/>
      <c r="AW52" s="45"/>
      <c r="AX52" s="19"/>
      <c r="AY52" s="45"/>
      <c r="AZ52" s="19"/>
      <c r="BA52" s="45"/>
      <c r="BB52" s="19"/>
      <c r="BC52" s="45"/>
      <c r="BD52" s="19"/>
      <c r="BE52" s="51"/>
      <c r="BF52" s="51"/>
      <c r="BG52" s="52"/>
      <c r="BH52" s="49"/>
      <c r="BI52" s="49"/>
    </row>
    <row r="53" spans="1:61" x14ac:dyDescent="0.2">
      <c r="A53" s="12" t="s">
        <v>68</v>
      </c>
      <c r="B53" s="25">
        <v>0</v>
      </c>
      <c r="C53" s="26">
        <f>B53/B$56</f>
        <v>0</v>
      </c>
      <c r="D53" s="25">
        <v>2</v>
      </c>
      <c r="E53" s="26">
        <f>D53/D$56</f>
        <v>2.3640661938534278E-3</v>
      </c>
      <c r="F53" s="25">
        <v>1</v>
      </c>
      <c r="G53" s="26">
        <f>F53/F$56</f>
        <v>1.092896174863388E-3</v>
      </c>
      <c r="H53" s="25">
        <v>1</v>
      </c>
      <c r="I53" s="26">
        <f>H53/H$56</f>
        <v>1.0224948875255625E-3</v>
      </c>
      <c r="J53" s="25">
        <v>1</v>
      </c>
      <c r="K53" s="26">
        <f>J53/J$56</f>
        <v>1.1614401858304297E-3</v>
      </c>
      <c r="L53" s="25">
        <v>1</v>
      </c>
      <c r="M53" s="26">
        <f>L53/L$56</f>
        <v>1.128668171557562E-3</v>
      </c>
      <c r="N53" s="27">
        <v>0</v>
      </c>
      <c r="O53" s="26">
        <f>N53/N$56</f>
        <v>0</v>
      </c>
      <c r="P53" s="27">
        <v>6</v>
      </c>
      <c r="Q53" s="26">
        <f>P53/P$56</f>
        <v>6.6371681415929203E-3</v>
      </c>
      <c r="R53" s="27">
        <v>2</v>
      </c>
      <c r="S53" s="26">
        <f>R53/R$56</f>
        <v>2.2446689113355782E-3</v>
      </c>
      <c r="T53" s="27">
        <v>1</v>
      </c>
      <c r="U53" s="26">
        <f>T53/T$56</f>
        <v>1.1123470522803114E-3</v>
      </c>
      <c r="V53" s="27">
        <v>10</v>
      </c>
      <c r="W53" s="26">
        <f>V53/V$56</f>
        <v>9.1324200913242004E-3</v>
      </c>
      <c r="X53" s="28">
        <v>22</v>
      </c>
      <c r="Y53" s="26">
        <f t="shared" si="11"/>
        <v>1.9963702359346643E-2</v>
      </c>
      <c r="Z53" s="29">
        <v>36</v>
      </c>
      <c r="AA53" s="26">
        <f>Z53/Z$56</f>
        <v>3.2114183764495985E-2</v>
      </c>
      <c r="AB53" s="48">
        <f>E38</f>
        <v>0.35579196217494091</v>
      </c>
      <c r="AC53" s="48">
        <f>G38</f>
        <v>0.35081967213114756</v>
      </c>
      <c r="AD53" s="48">
        <f>I38</f>
        <v>0.36400817995910023</v>
      </c>
      <c r="AE53" s="48">
        <f>K38</f>
        <v>0.3983739837398374</v>
      </c>
      <c r="AF53" s="29">
        <v>50</v>
      </c>
      <c r="AG53" s="26">
        <f>AF53/AF$56</f>
        <v>4.5289855072463768E-2</v>
      </c>
      <c r="AH53" s="44">
        <v>61</v>
      </c>
      <c r="AI53" s="30">
        <v>3.7999999999999999E-2</v>
      </c>
      <c r="AJ53" s="44">
        <v>51</v>
      </c>
      <c r="AK53" s="30">
        <f>AJ53/AJ56</f>
        <v>5.1359516616314202E-2</v>
      </c>
      <c r="AL53" s="44">
        <v>34</v>
      </c>
      <c r="AM53" s="30">
        <f>AL53/AL56</f>
        <v>3.5379812695109258E-2</v>
      </c>
      <c r="AN53" s="44">
        <v>23</v>
      </c>
      <c r="AO53" s="19">
        <f>AN53/AN$56</f>
        <v>2.5219298245614034E-2</v>
      </c>
      <c r="AP53" s="49"/>
      <c r="AQ53" s="49"/>
      <c r="AR53" s="49"/>
      <c r="AS53" s="49"/>
      <c r="AT53" s="50"/>
      <c r="AU53" s="50"/>
      <c r="AV53" s="53"/>
      <c r="AW53" s="44">
        <v>3</v>
      </c>
      <c r="AX53" s="19">
        <f>AW53/AW$56</f>
        <v>3.4802784222737818E-3</v>
      </c>
      <c r="AY53" s="44">
        <v>4</v>
      </c>
      <c r="AZ53" s="19">
        <f>AY53/AY$56</f>
        <v>4.8543689320388345E-3</v>
      </c>
      <c r="BA53" s="44">
        <v>3</v>
      </c>
      <c r="BB53" s="19">
        <f>BA53/BA$56</f>
        <v>3.8961038961038961E-3</v>
      </c>
      <c r="BC53" s="44">
        <v>2</v>
      </c>
      <c r="BD53" s="19">
        <f>BC53/BC$56</f>
        <v>4.0000000000000001E-3</v>
      </c>
      <c r="BE53" s="51">
        <f>AY54/1583</f>
        <v>2.5268477574226151E-3</v>
      </c>
      <c r="BF53" s="51"/>
      <c r="BG53" s="52"/>
      <c r="BH53" s="49"/>
      <c r="BI53" s="49"/>
    </row>
    <row r="54" spans="1:61" s="40" customFormat="1" x14ac:dyDescent="0.2">
      <c r="A54" s="32" t="s">
        <v>69</v>
      </c>
      <c r="B54" s="33">
        <f>B53</f>
        <v>0</v>
      </c>
      <c r="C54" s="10">
        <f>B54/B$56</f>
        <v>0</v>
      </c>
      <c r="D54" s="33">
        <f>D53</f>
        <v>2</v>
      </c>
      <c r="E54" s="10">
        <f>D54/D$56</f>
        <v>2.3640661938534278E-3</v>
      </c>
      <c r="F54" s="33">
        <f>F53</f>
        <v>1</v>
      </c>
      <c r="G54" s="10">
        <f>F54/F$56</f>
        <v>1.092896174863388E-3</v>
      </c>
      <c r="H54" s="33">
        <f>H53</f>
        <v>1</v>
      </c>
      <c r="I54" s="10">
        <f>H54/H$56</f>
        <v>1.0224948875255625E-3</v>
      </c>
      <c r="J54" s="33">
        <f>J53</f>
        <v>1</v>
      </c>
      <c r="K54" s="10">
        <f>J54/J$56</f>
        <v>1.1614401858304297E-3</v>
      </c>
      <c r="L54" s="33">
        <f>L53</f>
        <v>1</v>
      </c>
      <c r="M54" s="10">
        <f>L54/L$56</f>
        <v>1.128668171557562E-3</v>
      </c>
      <c r="N54" s="34">
        <f>N53</f>
        <v>0</v>
      </c>
      <c r="O54" s="10">
        <f>N54/N$56</f>
        <v>0</v>
      </c>
      <c r="P54" s="34">
        <f>P53</f>
        <v>6</v>
      </c>
      <c r="Q54" s="10">
        <f>P54/P$56</f>
        <v>6.6371681415929203E-3</v>
      </c>
      <c r="R54" s="34">
        <f>R53</f>
        <v>2</v>
      </c>
      <c r="S54" s="10">
        <f>R54/R$56</f>
        <v>2.2446689113355782E-3</v>
      </c>
      <c r="T54" s="34">
        <f>T53</f>
        <v>1</v>
      </c>
      <c r="U54" s="10">
        <f>T54/T$56</f>
        <v>1.1123470522803114E-3</v>
      </c>
      <c r="V54" s="34">
        <f>V53</f>
        <v>10</v>
      </c>
      <c r="W54" s="10">
        <f>V54/V$56</f>
        <v>9.1324200913242004E-3</v>
      </c>
      <c r="X54" s="35">
        <f>X53</f>
        <v>22</v>
      </c>
      <c r="Y54" s="10">
        <f t="shared" si="11"/>
        <v>1.9963702359346643E-2</v>
      </c>
      <c r="Z54" s="36">
        <f>SUM(Z53)</f>
        <v>36</v>
      </c>
      <c r="AA54" s="10">
        <f>Z54/Z$56</f>
        <v>3.2114183764495985E-2</v>
      </c>
      <c r="AB54" s="48">
        <f>E41</f>
        <v>3.5460992907801418E-3</v>
      </c>
      <c r="AC54" s="48">
        <f>G41</f>
        <v>5.4644808743169399E-3</v>
      </c>
      <c r="AD54" s="48">
        <f>I41</f>
        <v>6.1349693251533744E-3</v>
      </c>
      <c r="AE54" s="48">
        <f>K41</f>
        <v>5.8072009291521487E-3</v>
      </c>
      <c r="AF54" s="36">
        <f>SUM(AF53)</f>
        <v>50</v>
      </c>
      <c r="AG54" s="10">
        <f>AF54/AF$56</f>
        <v>4.5289855072463768E-2</v>
      </c>
      <c r="AH54" s="37">
        <v>61</v>
      </c>
      <c r="AI54" s="38">
        <v>5.6000000000000001E-2</v>
      </c>
      <c r="AJ54" s="37">
        <v>51</v>
      </c>
      <c r="AK54" s="38">
        <f>AJ53/AJ56</f>
        <v>5.1359516616314202E-2</v>
      </c>
      <c r="AL54" s="37">
        <v>34</v>
      </c>
      <c r="AM54" s="38">
        <f>AL53/AL56</f>
        <v>3.5379812695109258E-2</v>
      </c>
      <c r="AN54" s="37">
        <v>23</v>
      </c>
      <c r="AO54" s="38">
        <f>AL54/AL$56</f>
        <v>3.5379812695109258E-2</v>
      </c>
      <c r="AP54" s="49"/>
      <c r="AQ54" s="49"/>
      <c r="AR54" s="49"/>
      <c r="AS54" s="49"/>
      <c r="AT54" s="50"/>
      <c r="AU54" s="50"/>
      <c r="AV54" s="50"/>
      <c r="AW54" s="37">
        <v>3</v>
      </c>
      <c r="AX54" s="38">
        <f>AW54/AW$56</f>
        <v>3.4802784222737818E-3</v>
      </c>
      <c r="AY54" s="37">
        <v>4</v>
      </c>
      <c r="AZ54" s="38">
        <f>AY54/AY$56</f>
        <v>4.8543689320388345E-3</v>
      </c>
      <c r="BA54" s="37">
        <f>BA53</f>
        <v>3</v>
      </c>
      <c r="BB54" s="38">
        <f>BA54/BA$56</f>
        <v>3.8961038961038961E-3</v>
      </c>
      <c r="BC54" s="37">
        <v>2</v>
      </c>
      <c r="BD54" s="38">
        <f>BC54/BC$56</f>
        <v>4.0000000000000001E-3</v>
      </c>
      <c r="BE54" s="51"/>
      <c r="BF54" s="51"/>
      <c r="BG54" s="52"/>
      <c r="BH54" s="49"/>
      <c r="BI54" s="49"/>
    </row>
    <row r="55" spans="1:61" s="40" customFormat="1" ht="13.5" thickBot="1" x14ac:dyDescent="0.25">
      <c r="A55" s="54"/>
      <c r="B55" s="55"/>
      <c r="C55" s="56"/>
      <c r="D55" s="55"/>
      <c r="E55" s="56"/>
      <c r="F55" s="55"/>
      <c r="G55" s="56"/>
      <c r="H55" s="55"/>
      <c r="I55" s="56"/>
      <c r="J55" s="55"/>
      <c r="K55" s="56"/>
      <c r="L55" s="55"/>
      <c r="M55" s="56"/>
      <c r="N55" s="55"/>
      <c r="O55" s="56"/>
      <c r="P55" s="55"/>
      <c r="Q55" s="56"/>
      <c r="R55" s="55"/>
      <c r="S55" s="56"/>
      <c r="T55" s="55"/>
      <c r="U55" s="56"/>
      <c r="V55" s="55"/>
      <c r="W55" s="56"/>
      <c r="X55" s="57"/>
      <c r="Y55" s="56"/>
      <c r="Z55" s="36"/>
      <c r="AA55" s="10"/>
      <c r="AB55" s="48">
        <f>E51+E54</f>
        <v>4.1371158392434992E-2</v>
      </c>
      <c r="AC55" s="48">
        <f>G51+G54</f>
        <v>5.7923497267759569E-2</v>
      </c>
      <c r="AD55" s="48">
        <f>I51</f>
        <v>4.7034764826175871E-2</v>
      </c>
      <c r="AE55" s="48">
        <f>K51</f>
        <v>4.1811846689895474E-2</v>
      </c>
      <c r="AF55" s="36"/>
      <c r="AG55" s="10"/>
      <c r="AH55" s="36"/>
      <c r="AI55" s="58"/>
      <c r="AJ55" s="36"/>
      <c r="AK55" s="58"/>
      <c r="AL55" s="36"/>
      <c r="AM55" s="58"/>
      <c r="AN55" s="36"/>
      <c r="AO55" s="19"/>
      <c r="AP55" s="49"/>
      <c r="AQ55" s="49"/>
      <c r="AR55" s="49"/>
      <c r="AS55" s="49"/>
      <c r="AT55" s="50"/>
      <c r="AU55" s="50"/>
      <c r="AV55" s="50"/>
      <c r="AW55" s="36"/>
      <c r="AX55" s="19"/>
      <c r="AY55" s="36"/>
      <c r="AZ55" s="19"/>
      <c r="BA55" s="36"/>
      <c r="BB55" s="19"/>
      <c r="BC55" s="36"/>
      <c r="BD55" s="19"/>
      <c r="BE55" s="51"/>
      <c r="BF55" s="51"/>
      <c r="BG55" s="52"/>
      <c r="BH55" s="49"/>
      <c r="BI55" s="49"/>
    </row>
    <row r="56" spans="1:61" s="40" customFormat="1" ht="13.5" thickTop="1" x14ac:dyDescent="0.2">
      <c r="A56" s="93" t="s">
        <v>70</v>
      </c>
      <c r="B56" s="59">
        <f t="shared" ref="B56:S56" si="14">B54+B51+B41+B38+B34</f>
        <v>794</v>
      </c>
      <c r="C56" s="60">
        <f t="shared" si="14"/>
        <v>1</v>
      </c>
      <c r="D56" s="59">
        <f t="shared" si="14"/>
        <v>846</v>
      </c>
      <c r="E56" s="60">
        <f t="shared" si="14"/>
        <v>1</v>
      </c>
      <c r="F56" s="59">
        <f t="shared" si="14"/>
        <v>915</v>
      </c>
      <c r="G56" s="60">
        <f t="shared" si="14"/>
        <v>1</v>
      </c>
      <c r="H56" s="59">
        <f t="shared" si="14"/>
        <v>978</v>
      </c>
      <c r="I56" s="60">
        <f t="shared" si="14"/>
        <v>1</v>
      </c>
      <c r="J56" s="59">
        <f t="shared" si="14"/>
        <v>861</v>
      </c>
      <c r="K56" s="60">
        <f t="shared" si="14"/>
        <v>1</v>
      </c>
      <c r="L56" s="59">
        <f t="shared" si="14"/>
        <v>886</v>
      </c>
      <c r="M56" s="60">
        <f t="shared" si="14"/>
        <v>1</v>
      </c>
      <c r="N56" s="59">
        <f t="shared" si="14"/>
        <v>893</v>
      </c>
      <c r="O56" s="60">
        <f t="shared" si="14"/>
        <v>1</v>
      </c>
      <c r="P56" s="59">
        <f t="shared" si="14"/>
        <v>904</v>
      </c>
      <c r="Q56" s="60">
        <f t="shared" si="14"/>
        <v>1</v>
      </c>
      <c r="R56" s="59">
        <f t="shared" si="14"/>
        <v>891</v>
      </c>
      <c r="S56" s="60">
        <f t="shared" si="14"/>
        <v>1</v>
      </c>
      <c r="T56" s="59">
        <f>T54+T51+T41+T38+T34</f>
        <v>899</v>
      </c>
      <c r="U56" s="60">
        <f>SUM(U54,U51,U41,U38,U34)</f>
        <v>1</v>
      </c>
      <c r="V56" s="59">
        <f>V54+V51+V41+V38+V34</f>
        <v>1095</v>
      </c>
      <c r="W56" s="60">
        <f>SUM(W54,W51,W41,W38,W34)</f>
        <v>1</v>
      </c>
      <c r="X56" s="35">
        <f>SUM(X51+X54+X41+X38+X34)</f>
        <v>1102</v>
      </c>
      <c r="Y56" s="10">
        <f>SUM(Y54,Y51,Y41,Y38,Y34)</f>
        <v>1</v>
      </c>
      <c r="Z56" s="61">
        <f>SUM(Z51,Z54,Z41,Z38,Z34)</f>
        <v>1121</v>
      </c>
      <c r="AA56" s="60">
        <f>SUM(AA54,AA51,AA41,AA38,AA34)</f>
        <v>1</v>
      </c>
      <c r="AF56" s="61">
        <f>SUM(AF51,AF54,AF41,AF38,AF34)</f>
        <v>1104</v>
      </c>
      <c r="AG56" s="60">
        <f>SUM(AG54,AG51,AG41,AG38,AG34)</f>
        <v>1</v>
      </c>
      <c r="AH56" s="62">
        <v>1087</v>
      </c>
      <c r="AI56" s="63">
        <v>1</v>
      </c>
      <c r="AJ56" s="62">
        <f>SUM(AJ54+AJ51+AJ41+AJ38+AJ34)</f>
        <v>993</v>
      </c>
      <c r="AK56" s="63">
        <f>SUM(AK34+AK38+AK41+AK51+AK54)</f>
        <v>0.99999999999999989</v>
      </c>
      <c r="AL56" s="62">
        <f>AL54+AL51+AL41+AL38+AL34</f>
        <v>961</v>
      </c>
      <c r="AM56" s="63">
        <f>SUM(AM34+AM38+AM41+AM51+AM54)</f>
        <v>1</v>
      </c>
      <c r="AN56" s="62">
        <f>SUM(AN34+AN38+AN41+AN51+AN54)</f>
        <v>912</v>
      </c>
      <c r="AO56" s="63">
        <f>AL56/AL$56</f>
        <v>1</v>
      </c>
      <c r="AP56" s="49"/>
      <c r="AS56" s="20"/>
      <c r="AT56" s="51"/>
      <c r="AU56" s="51"/>
      <c r="AV56" s="51"/>
      <c r="AW56" s="62">
        <f>AW34+AW38+AW41+AW51+AW54</f>
        <v>862</v>
      </c>
      <c r="AX56" s="63">
        <f>AX34+AX38+AX41+AX51+AX54</f>
        <v>1</v>
      </c>
      <c r="AY56" s="62">
        <f>AY34+AY38+AY41+AY51+AY54</f>
        <v>824</v>
      </c>
      <c r="AZ56" s="63">
        <f>AZ34+AZ38+AZ41+AZ51+AZ54</f>
        <v>1.0000000000000002</v>
      </c>
      <c r="BA56" s="62">
        <f>SUM(BA34,BA38,BA41,BA51,BA54)</f>
        <v>770</v>
      </c>
      <c r="BB56" s="63">
        <f>BB34+BB38+BB41+BB51+BB54</f>
        <v>0.99999999999999989</v>
      </c>
      <c r="BC56" s="62">
        <f>SUM(BC34,BC38,BC41,BC51,BC54)</f>
        <v>500</v>
      </c>
      <c r="BD56" s="63">
        <f>BD34+BD38+BD41+BD51+BD54</f>
        <v>1</v>
      </c>
    </row>
    <row r="57" spans="1:61" ht="14.25" thickBot="1" x14ac:dyDescent="0.3">
      <c r="A57" s="94" t="s">
        <v>71</v>
      </c>
      <c r="B57" s="64"/>
      <c r="C57" s="65">
        <v>0.66</v>
      </c>
      <c r="D57" s="64"/>
      <c r="E57" s="65">
        <v>0.68</v>
      </c>
      <c r="F57" s="64"/>
      <c r="G57" s="65">
        <v>0.72</v>
      </c>
      <c r="H57" s="64"/>
      <c r="I57" s="65">
        <v>0.76</v>
      </c>
      <c r="J57" s="64"/>
      <c r="K57" s="65">
        <v>0.73699999999999999</v>
      </c>
      <c r="L57" s="64"/>
      <c r="M57" s="65">
        <v>0.73699999999999999</v>
      </c>
      <c r="N57" s="64"/>
      <c r="O57" s="65">
        <f>N56/(N59+N56)</f>
        <v>0.7070467141726049</v>
      </c>
      <c r="P57" s="64"/>
      <c r="Q57" s="65">
        <f>P56/(P59+P56)</f>
        <v>0.69914926527455534</v>
      </c>
      <c r="R57" s="64"/>
      <c r="S57" s="65">
        <f>R56/(R59+R56)</f>
        <v>0.69177018633540377</v>
      </c>
      <c r="T57" s="64"/>
      <c r="U57" s="66">
        <f>T56/(T59+T56)</f>
        <v>0.68836140888208275</v>
      </c>
      <c r="V57" s="64"/>
      <c r="W57" s="66">
        <f>V56/(V59+V56)</f>
        <v>0.72709163346613548</v>
      </c>
      <c r="X57" s="67"/>
      <c r="Y57" s="66">
        <f>X56/(X56+X59)</f>
        <v>0.72073250490516683</v>
      </c>
      <c r="Z57" s="68"/>
      <c r="AA57" s="66">
        <f>Z56/(Z56+Z59)</f>
        <v>0.73172323759791125</v>
      </c>
      <c r="AB57" s="40"/>
      <c r="AC57" s="40"/>
      <c r="AD57" s="40"/>
      <c r="AE57" s="40"/>
      <c r="AF57" s="68"/>
      <c r="AG57" s="66">
        <f>AF56/(AF56+AF59)</f>
        <v>0.69303201506591339</v>
      </c>
      <c r="AH57" s="69"/>
      <c r="AI57" s="70">
        <v>0.67</v>
      </c>
      <c r="AJ57" s="69"/>
      <c r="AK57" s="70">
        <f>AJ56/(AJ56+AJ59)</f>
        <v>0.63409961685823757</v>
      </c>
      <c r="AL57" s="69"/>
      <c r="AM57" s="70">
        <f>AL56/(AL56+AL59)</f>
        <v>0.58776758409785934</v>
      </c>
      <c r="AN57" s="69"/>
      <c r="AO57" s="70">
        <f>AN56/(AN56+AN59)</f>
        <v>0.55916615573267936</v>
      </c>
      <c r="AP57" s="40"/>
      <c r="AQ57" s="40"/>
      <c r="AR57" s="40"/>
      <c r="AS57" s="40"/>
      <c r="AT57" s="40"/>
      <c r="AU57" s="40"/>
      <c r="AV57" s="40"/>
      <c r="AW57" s="69"/>
      <c r="AX57" s="70">
        <f>AW56/1583</f>
        <v>0.54453569172457361</v>
      </c>
      <c r="AY57" s="69"/>
      <c r="AZ57" s="70">
        <f>AY56/1583</f>
        <v>0.52053063802905875</v>
      </c>
      <c r="BA57" s="69"/>
      <c r="BB57" s="70">
        <f>BA56/1583</f>
        <v>0.48641819330385344</v>
      </c>
      <c r="BC57" s="69">
        <f>BC56/(BC59+BC56)</f>
        <v>0.34891835310537334</v>
      </c>
      <c r="BD57" s="70">
        <f>BC56/1583</f>
        <v>0.31585596967782692</v>
      </c>
    </row>
    <row r="58" spans="1:61" s="40" customFormat="1" ht="13.5" thickTop="1" x14ac:dyDescent="0.2">
      <c r="A58" s="12"/>
      <c r="B58" s="41"/>
      <c r="C58" s="14"/>
      <c r="D58" s="41"/>
      <c r="E58" s="14"/>
      <c r="F58" s="41"/>
      <c r="G58" s="14"/>
      <c r="H58" s="41"/>
      <c r="I58" s="14"/>
      <c r="J58" s="41"/>
      <c r="K58" s="14"/>
      <c r="L58" s="41"/>
      <c r="M58" s="14"/>
      <c r="N58" s="41"/>
      <c r="O58" s="14"/>
      <c r="P58" s="41"/>
      <c r="Q58" s="14"/>
      <c r="R58" s="41"/>
      <c r="S58" s="14"/>
      <c r="T58" s="41"/>
      <c r="U58" s="14"/>
      <c r="V58" s="41"/>
      <c r="W58" s="14"/>
      <c r="X58" s="16"/>
      <c r="Y58" s="14"/>
      <c r="Z58" s="17"/>
      <c r="AA58" s="14"/>
      <c r="AB58" s="1"/>
      <c r="AC58" s="1"/>
      <c r="AD58" s="1"/>
      <c r="AE58" s="1"/>
      <c r="AF58" s="17"/>
      <c r="AG58" s="14"/>
      <c r="AH58" s="45"/>
      <c r="AI58" s="19"/>
      <c r="AJ58" s="45"/>
      <c r="AK58" s="19"/>
      <c r="AL58" s="45"/>
      <c r="AM58" s="19"/>
      <c r="AN58" s="45"/>
      <c r="AO58" s="19"/>
      <c r="AP58" s="1"/>
      <c r="AQ58" s="1"/>
      <c r="AR58" s="1"/>
      <c r="AS58" s="1"/>
      <c r="AT58" s="1"/>
      <c r="AU58" s="1"/>
      <c r="AV58" s="1"/>
      <c r="AW58" s="45"/>
      <c r="AX58" s="19"/>
      <c r="AY58" s="45"/>
      <c r="AZ58" s="19"/>
      <c r="BA58" s="45"/>
      <c r="BB58" s="19"/>
      <c r="BC58" s="45"/>
      <c r="BD58" s="19"/>
      <c r="BH58" s="41"/>
      <c r="BI58" s="1"/>
    </row>
    <row r="59" spans="1:61" ht="13.5" thickBot="1" x14ac:dyDescent="0.25">
      <c r="A59" s="71" t="s">
        <v>72</v>
      </c>
      <c r="B59" s="72">
        <v>410</v>
      </c>
      <c r="C59" s="73"/>
      <c r="D59" s="72">
        <v>398</v>
      </c>
      <c r="E59" s="73"/>
      <c r="F59" s="72">
        <v>353</v>
      </c>
      <c r="G59" s="73"/>
      <c r="H59" s="72">
        <f>'[1]2000'!C47</f>
        <v>313</v>
      </c>
      <c r="I59" s="73"/>
      <c r="J59" s="72">
        <v>342</v>
      </c>
      <c r="K59" s="73"/>
      <c r="L59" s="72">
        <v>354</v>
      </c>
      <c r="M59" s="73"/>
      <c r="N59" s="72">
        <v>370</v>
      </c>
      <c r="O59" s="73"/>
      <c r="P59" s="72">
        <v>389</v>
      </c>
      <c r="Q59" s="73"/>
      <c r="R59" s="72">
        <v>397</v>
      </c>
      <c r="S59" s="73"/>
      <c r="T59" s="72">
        <v>407</v>
      </c>
      <c r="U59" s="73"/>
      <c r="V59" s="72">
        <v>411</v>
      </c>
      <c r="W59" s="73"/>
      <c r="X59" s="74">
        <v>427</v>
      </c>
      <c r="Y59" s="73"/>
      <c r="Z59" s="75">
        <f>160+251</f>
        <v>411</v>
      </c>
      <c r="AA59" s="73"/>
      <c r="AB59" s="40"/>
      <c r="AC59" s="76"/>
      <c r="AD59" s="40"/>
      <c r="AE59" s="40"/>
      <c r="AF59" s="75">
        <f>173+316</f>
        <v>489</v>
      </c>
      <c r="AG59" s="73"/>
      <c r="AH59" s="77">
        <v>532</v>
      </c>
      <c r="AI59" s="78"/>
      <c r="AJ59" s="77">
        <f>1566-993</f>
        <v>573</v>
      </c>
      <c r="AK59" s="78"/>
      <c r="AL59" s="77">
        <v>674</v>
      </c>
      <c r="AM59" s="78"/>
      <c r="AN59" s="77">
        <v>719</v>
      </c>
      <c r="AO59" s="78"/>
      <c r="AP59" s="40"/>
      <c r="AQ59" s="40"/>
      <c r="AR59" s="40"/>
      <c r="AS59" s="40"/>
      <c r="AT59" s="40"/>
      <c r="AU59" s="40"/>
      <c r="AV59" s="40"/>
      <c r="AW59" s="77">
        <v>721</v>
      </c>
      <c r="AX59" s="78"/>
      <c r="AY59" s="77">
        <v>749</v>
      </c>
      <c r="AZ59" s="78"/>
      <c r="BA59" s="77">
        <f>1495-BA56</f>
        <v>725</v>
      </c>
      <c r="BB59" s="78"/>
      <c r="BC59" s="77">
        <v>933</v>
      </c>
      <c r="BD59" s="78"/>
    </row>
    <row r="60" spans="1:61" x14ac:dyDescent="0.2">
      <c r="X60" s="80"/>
      <c r="AW60" s="1">
        <f>1583-AY56</f>
        <v>759</v>
      </c>
      <c r="AX60" s="1">
        <f>AW60/1583</f>
        <v>0.47946936197094125</v>
      </c>
      <c r="BB60" s="41"/>
      <c r="BC60" s="41"/>
      <c r="BD60" s="41"/>
    </row>
    <row r="61" spans="1:61" x14ac:dyDescent="0.2">
      <c r="BB61" s="41"/>
      <c r="BC61" s="41"/>
      <c r="BD61" s="41"/>
      <c r="BE61" s="40"/>
    </row>
    <row r="62" spans="1:61" x14ac:dyDescent="0.2">
      <c r="BB62" s="41"/>
      <c r="BC62" s="41"/>
      <c r="BD62" s="41"/>
      <c r="BE62" s="40"/>
    </row>
    <row r="63" spans="1:61" x14ac:dyDescent="0.2">
      <c r="BB63" s="41"/>
      <c r="BC63" s="41"/>
      <c r="BD63" s="41"/>
      <c r="BE63" s="1">
        <v>2018</v>
      </c>
    </row>
    <row r="64" spans="1:61" x14ac:dyDescent="0.2">
      <c r="AL64" s="81"/>
      <c r="AM64" s="47">
        <v>2002</v>
      </c>
      <c r="AN64" s="40">
        <v>2003</v>
      </c>
      <c r="AO64" s="40">
        <v>2004</v>
      </c>
      <c r="AP64" s="40">
        <v>2005</v>
      </c>
      <c r="AQ64" s="40">
        <v>2006</v>
      </c>
      <c r="AR64" s="40">
        <v>2007</v>
      </c>
      <c r="AS64" s="40">
        <v>2008</v>
      </c>
      <c r="AT64" s="40">
        <v>2009</v>
      </c>
      <c r="AU64" s="40">
        <v>2010</v>
      </c>
      <c r="AV64" s="40">
        <v>2011</v>
      </c>
      <c r="AW64" s="40">
        <v>2003</v>
      </c>
      <c r="AX64" s="40">
        <v>2004</v>
      </c>
      <c r="AY64" s="40">
        <v>2012</v>
      </c>
      <c r="AZ64" s="40">
        <v>2013</v>
      </c>
      <c r="BA64" s="40">
        <v>2014</v>
      </c>
      <c r="BB64" s="40">
        <v>2015</v>
      </c>
      <c r="BC64" s="40">
        <v>2016</v>
      </c>
      <c r="BD64" s="40">
        <v>2017</v>
      </c>
    </row>
    <row r="65" spans="38:59" x14ac:dyDescent="0.2">
      <c r="AL65" s="82" t="s">
        <v>73</v>
      </c>
      <c r="AM65" s="49">
        <f>J47</f>
        <v>0</v>
      </c>
      <c r="AN65" s="49">
        <f>L47</f>
        <v>0</v>
      </c>
      <c r="AO65" s="49">
        <f>N47</f>
        <v>0</v>
      </c>
      <c r="AP65" s="49">
        <f>P47</f>
        <v>2</v>
      </c>
      <c r="AQ65" s="50">
        <f>R47</f>
        <v>0</v>
      </c>
      <c r="AR65" s="50">
        <v>0.63300000000000001</v>
      </c>
      <c r="AS65" s="50">
        <v>0.59699999999999998</v>
      </c>
      <c r="AT65" s="51">
        <v>0.59599999999999997</v>
      </c>
      <c r="AU65" s="51">
        <v>0.59963768115942029</v>
      </c>
      <c r="AV65" s="52">
        <v>0.57299999999999995</v>
      </c>
      <c r="AW65" s="49">
        <f>U47</f>
        <v>0</v>
      </c>
      <c r="AX65" s="49">
        <f>W47</f>
        <v>0</v>
      </c>
      <c r="AY65" s="49">
        <v>0.58399999999999996</v>
      </c>
      <c r="AZ65" s="49">
        <v>0.56999999999999995</v>
      </c>
      <c r="BA65" s="49">
        <v>0.56999999999999995</v>
      </c>
      <c r="BB65" s="49">
        <v>0.61099999999999999</v>
      </c>
      <c r="BC65" s="49">
        <v>0.60099999999999998</v>
      </c>
      <c r="BD65" s="49">
        <v>0.622</v>
      </c>
    </row>
    <row r="66" spans="38:59" x14ac:dyDescent="0.2">
      <c r="AL66" s="82" t="s">
        <v>74</v>
      </c>
      <c r="AM66" s="49">
        <f>J51</f>
        <v>36</v>
      </c>
      <c r="AN66" s="49">
        <f>L51</f>
        <v>33</v>
      </c>
      <c r="AO66" s="49">
        <f>N51</f>
        <v>39</v>
      </c>
      <c r="AP66" s="49">
        <f>P51</f>
        <v>38</v>
      </c>
      <c r="AQ66" s="50">
        <f>R51</f>
        <v>40</v>
      </c>
      <c r="AR66" s="50">
        <v>0.28899999999999998</v>
      </c>
      <c r="AS66" s="53">
        <v>0.29399999999999998</v>
      </c>
      <c r="AT66" s="51">
        <v>0.28899999999999998</v>
      </c>
      <c r="AU66" s="51">
        <v>0.28351449275362317</v>
      </c>
      <c r="AV66" s="52">
        <v>0.28000000000000003</v>
      </c>
      <c r="AW66" s="49">
        <f>U51</f>
        <v>5.2280311457174641E-2</v>
      </c>
      <c r="AX66" s="49">
        <f>W51</f>
        <v>4.9315068493150684E-2</v>
      </c>
      <c r="AY66" s="49">
        <v>0.28699999999999998</v>
      </c>
      <c r="AZ66" s="49">
        <v>0.313</v>
      </c>
      <c r="BA66" s="49">
        <v>0.313</v>
      </c>
      <c r="BB66" s="49">
        <v>0.318</v>
      </c>
      <c r="BC66" s="49">
        <v>0.31900000000000001</v>
      </c>
      <c r="BD66" s="49">
        <v>0.3</v>
      </c>
    </row>
    <row r="67" spans="38:59" x14ac:dyDescent="0.2">
      <c r="AL67" s="82" t="s">
        <v>29</v>
      </c>
      <c r="AM67" s="49">
        <f>J54</f>
        <v>1</v>
      </c>
      <c r="AN67" s="49">
        <f>L54</f>
        <v>1</v>
      </c>
      <c r="AO67" s="49">
        <f>N54</f>
        <v>0</v>
      </c>
      <c r="AP67" s="49">
        <f>P54</f>
        <v>6</v>
      </c>
      <c r="AQ67" s="50">
        <f>R54</f>
        <v>2</v>
      </c>
      <c r="AR67" s="50">
        <v>0.02</v>
      </c>
      <c r="AS67" s="50">
        <v>1.7000000000000001E-2</v>
      </c>
      <c r="AT67" s="51">
        <v>2.5000000000000001E-2</v>
      </c>
      <c r="AU67" s="51">
        <v>1.8115942028985508E-2</v>
      </c>
      <c r="AV67" s="52">
        <v>2.7E-2</v>
      </c>
      <c r="AW67" s="49">
        <f>U54</f>
        <v>1.1123470522803114E-3</v>
      </c>
      <c r="AX67" s="49">
        <f>W54</f>
        <v>9.1324200913242004E-3</v>
      </c>
      <c r="AY67" s="49">
        <v>0.03</v>
      </c>
      <c r="AZ67" s="49">
        <v>3.3000000000000002E-2</v>
      </c>
      <c r="BA67" s="49">
        <v>3.3000000000000002E-2</v>
      </c>
      <c r="BB67" s="49">
        <v>3.5000000000000003E-2</v>
      </c>
      <c r="BC67" s="49">
        <v>0.04</v>
      </c>
      <c r="BD67" s="49">
        <v>3.1E-2</v>
      </c>
    </row>
    <row r="68" spans="38:59" x14ac:dyDescent="0.2">
      <c r="AL68" s="82" t="s">
        <v>31</v>
      </c>
      <c r="AM68" s="49">
        <f>J64</f>
        <v>0</v>
      </c>
      <c r="AN68" s="49">
        <f>L64</f>
        <v>0</v>
      </c>
      <c r="AO68" s="49">
        <f>N64</f>
        <v>0</v>
      </c>
      <c r="AP68" s="49">
        <f>P64</f>
        <v>0</v>
      </c>
      <c r="AQ68" s="50">
        <f>R64</f>
        <v>0</v>
      </c>
      <c r="AR68" s="50">
        <v>4.9000000000000002E-2</v>
      </c>
      <c r="AS68" s="50">
        <v>7.1999999999999995E-2</v>
      </c>
      <c r="AT68" s="51">
        <v>5.8000000000000003E-2</v>
      </c>
      <c r="AU68" s="51">
        <v>5.3442028985507248E-2</v>
      </c>
      <c r="AV68" s="52">
        <v>6.4000000000000001E-2</v>
      </c>
      <c r="AW68" s="49">
        <f>U64</f>
        <v>0</v>
      </c>
      <c r="AX68" s="49">
        <f>W64</f>
        <v>0</v>
      </c>
      <c r="AY68" s="49">
        <v>4.7E-2</v>
      </c>
      <c r="AZ68" s="49">
        <v>4.8000000000000001E-2</v>
      </c>
      <c r="BA68" s="49">
        <v>4.8000000000000001E-2</v>
      </c>
      <c r="BB68" s="49">
        <v>3.2000000000000001E-2</v>
      </c>
      <c r="BC68" s="49">
        <v>3.5000000000000003E-2</v>
      </c>
      <c r="BD68" s="49">
        <v>4.2999999999999997E-2</v>
      </c>
    </row>
    <row r="69" spans="38:59" x14ac:dyDescent="0.2">
      <c r="AL69" s="83" t="s">
        <v>75</v>
      </c>
      <c r="AM69" s="49"/>
      <c r="AN69" s="40"/>
      <c r="AO69" s="40"/>
      <c r="AP69" s="20">
        <v>2E-3</v>
      </c>
      <c r="AQ69" s="51">
        <v>1E-3</v>
      </c>
      <c r="AR69" s="51">
        <v>8.9999999999999993E-3</v>
      </c>
      <c r="AS69" s="51">
        <v>0.02</v>
      </c>
      <c r="AT69" s="51">
        <v>3.2000000000000001E-2</v>
      </c>
      <c r="AU69" s="51">
        <v>4.5289855072463768E-2</v>
      </c>
      <c r="AV69" s="52">
        <v>5.6000000000000001E-2</v>
      </c>
      <c r="AW69" s="40"/>
      <c r="AX69" s="40"/>
      <c r="AY69" s="49">
        <v>5.0999999999999997E-2</v>
      </c>
      <c r="AZ69" s="49">
        <v>3.5000000000000003E-2</v>
      </c>
      <c r="BA69" s="49">
        <v>3.5000000000000003E-2</v>
      </c>
      <c r="BB69" s="49">
        <v>3.0000000000000001E-3</v>
      </c>
      <c r="BC69" s="49">
        <v>5.0000000000000001E-3</v>
      </c>
      <c r="BD69" s="49">
        <v>4.0000000000000001E-3</v>
      </c>
    </row>
    <row r="70" spans="38:59" x14ac:dyDescent="0.2">
      <c r="AL70" s="40"/>
      <c r="AM70" s="40"/>
      <c r="AN70" s="40"/>
      <c r="AO70" s="40"/>
      <c r="AP70" s="40"/>
      <c r="AQ70" s="40"/>
      <c r="AR70" s="40"/>
      <c r="AS70" s="40"/>
      <c r="AT70" s="40"/>
      <c r="AU70" s="40"/>
      <c r="AV70" s="40"/>
      <c r="AW70" s="40"/>
      <c r="AX70" s="40"/>
      <c r="AY70" s="40"/>
      <c r="AZ70" s="40"/>
    </row>
    <row r="72" spans="38:59" x14ac:dyDescent="0.2">
      <c r="AL72" s="40"/>
      <c r="AM72" s="40"/>
      <c r="AN72" s="40"/>
      <c r="AO72" s="40"/>
      <c r="AP72" s="40"/>
      <c r="AQ72" s="40"/>
      <c r="AR72" s="40"/>
      <c r="AS72" s="40"/>
      <c r="AT72" s="40"/>
      <c r="AU72" s="40"/>
      <c r="AV72" s="40"/>
      <c r="AW72" s="40"/>
      <c r="AX72" s="40"/>
      <c r="AY72" s="41">
        <v>58.4</v>
      </c>
      <c r="AZ72" s="1">
        <v>57</v>
      </c>
    </row>
    <row r="73" spans="38:59" x14ac:dyDescent="0.2">
      <c r="AY73" s="41">
        <v>28.7</v>
      </c>
      <c r="AZ73" s="1">
        <v>31.3</v>
      </c>
    </row>
    <row r="74" spans="38:59" x14ac:dyDescent="0.2">
      <c r="AY74" s="41">
        <v>3</v>
      </c>
      <c r="AZ74" s="1">
        <v>3.3</v>
      </c>
    </row>
    <row r="75" spans="38:59" x14ac:dyDescent="0.2">
      <c r="AY75" s="41">
        <v>4.7</v>
      </c>
      <c r="AZ75" s="40">
        <v>4.8</v>
      </c>
    </row>
    <row r="76" spans="38:59" x14ac:dyDescent="0.2">
      <c r="AY76" s="41">
        <v>5.0999999999999996</v>
      </c>
      <c r="AZ76" s="40">
        <v>3.5</v>
      </c>
    </row>
    <row r="80" spans="38:59" x14ac:dyDescent="0.2">
      <c r="BB80" s="40">
        <v>2013</v>
      </c>
      <c r="BC80" s="40">
        <v>2014</v>
      </c>
      <c r="BD80" s="40">
        <v>2015</v>
      </c>
      <c r="BE80" s="40">
        <v>2016</v>
      </c>
      <c r="BF80" s="40">
        <v>2017</v>
      </c>
      <c r="BG80" s="1">
        <v>2018</v>
      </c>
    </row>
    <row r="81" spans="53:59" x14ac:dyDescent="0.2">
      <c r="BA81" s="82" t="s">
        <v>73</v>
      </c>
      <c r="BB81" s="49">
        <v>0.56999999999999995</v>
      </c>
      <c r="BC81" s="49">
        <v>0.56999999999999995</v>
      </c>
      <c r="BD81" s="49">
        <v>0.61099999999999999</v>
      </c>
      <c r="BE81" s="49">
        <v>0.60099999999999998</v>
      </c>
      <c r="BF81" s="49">
        <v>0.622</v>
      </c>
      <c r="BG81" s="50">
        <v>0.68200000000000005</v>
      </c>
    </row>
    <row r="82" spans="53:59" x14ac:dyDescent="0.2">
      <c r="BA82" s="82" t="s">
        <v>74</v>
      </c>
      <c r="BB82" s="49">
        <v>0.313</v>
      </c>
      <c r="BC82" s="49">
        <v>0.313</v>
      </c>
      <c r="BD82" s="49">
        <v>0.318</v>
      </c>
      <c r="BE82" s="49">
        <v>0.31900000000000001</v>
      </c>
      <c r="BF82" s="49">
        <v>0.3</v>
      </c>
      <c r="BG82" s="50">
        <v>0.254</v>
      </c>
    </row>
    <row r="83" spans="53:59" x14ac:dyDescent="0.2">
      <c r="BA83" s="82" t="s">
        <v>29</v>
      </c>
      <c r="BB83" s="49">
        <v>3.3000000000000002E-2</v>
      </c>
      <c r="BC83" s="49">
        <v>3.3000000000000002E-2</v>
      </c>
      <c r="BD83" s="49">
        <v>3.5000000000000003E-2</v>
      </c>
      <c r="BE83" s="49">
        <v>0.04</v>
      </c>
      <c r="BF83" s="49">
        <v>3.1E-2</v>
      </c>
      <c r="BG83" s="48">
        <v>0.01</v>
      </c>
    </row>
    <row r="84" spans="53:59" x14ac:dyDescent="0.2">
      <c r="BA84" s="82" t="s">
        <v>31</v>
      </c>
      <c r="BB84" s="49">
        <v>4.8000000000000001E-2</v>
      </c>
      <c r="BC84" s="49">
        <v>4.8000000000000001E-2</v>
      </c>
      <c r="BD84" s="49">
        <v>3.2000000000000001E-2</v>
      </c>
      <c r="BE84" s="49">
        <v>3.5000000000000003E-2</v>
      </c>
      <c r="BF84" s="49">
        <v>4.2999999999999997E-2</v>
      </c>
      <c r="BG84" s="48">
        <v>0.05</v>
      </c>
    </row>
  </sheetData>
  <mergeCells count="56">
    <mergeCell ref="AJ1:AZ1"/>
    <mergeCell ref="Z9:AA9"/>
    <mergeCell ref="AF9:AG9"/>
    <mergeCell ref="AH9:AI9"/>
    <mergeCell ref="AJ9:AK9"/>
    <mergeCell ref="AL9:AM9"/>
    <mergeCell ref="AN9:AO9"/>
    <mergeCell ref="AL8:AM8"/>
    <mergeCell ref="AN8:AO8"/>
    <mergeCell ref="Z8:AA8"/>
    <mergeCell ref="AY7:AZ7"/>
    <mergeCell ref="AY8:AZ8"/>
    <mergeCell ref="AY9:AZ9"/>
    <mergeCell ref="AF8:AG8"/>
    <mergeCell ref="AH8:AI8"/>
    <mergeCell ref="AJ8:AK8"/>
    <mergeCell ref="J9:K9"/>
    <mergeCell ref="L9:M9"/>
    <mergeCell ref="N9:O9"/>
    <mergeCell ref="P9:Q9"/>
    <mergeCell ref="R9:S9"/>
    <mergeCell ref="J8:K8"/>
    <mergeCell ref="L8:M8"/>
    <mergeCell ref="N8:O8"/>
    <mergeCell ref="P8:Q8"/>
    <mergeCell ref="R8:S8"/>
    <mergeCell ref="T9:U9"/>
    <mergeCell ref="V9:W9"/>
    <mergeCell ref="X9:Y9"/>
    <mergeCell ref="V8:W8"/>
    <mergeCell ref="X8:Y8"/>
    <mergeCell ref="T8:U8"/>
    <mergeCell ref="AH7:AI7"/>
    <mergeCell ref="AW7:AX7"/>
    <mergeCell ref="AW8:AX8"/>
    <mergeCell ref="AJ7:AK7"/>
    <mergeCell ref="AL7:AM7"/>
    <mergeCell ref="A2:AG3"/>
    <mergeCell ref="J7:K7"/>
    <mergeCell ref="L7:M7"/>
    <mergeCell ref="N7:O7"/>
    <mergeCell ref="P7:Q7"/>
    <mergeCell ref="R7:S7"/>
    <mergeCell ref="X7:Y7"/>
    <mergeCell ref="Z7:AA7"/>
    <mergeCell ref="AF7:AG7"/>
    <mergeCell ref="T7:U7"/>
    <mergeCell ref="V7:W7"/>
    <mergeCell ref="BC7:BD7"/>
    <mergeCell ref="BC8:BD8"/>
    <mergeCell ref="BC9:BD9"/>
    <mergeCell ref="AW9:AX9"/>
    <mergeCell ref="AN7:AO7"/>
    <mergeCell ref="BA9:BB9"/>
    <mergeCell ref="BA7:BB7"/>
    <mergeCell ref="BA8:BB8"/>
  </mergeCells>
  <pageMargins left="0.7" right="0.7" top="0.75" bottom="0.75" header="0.3" footer="0.3"/>
  <pageSetup scale="74"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79"/>
  <sheetViews>
    <sheetView workbookViewId="0">
      <selection activeCell="D5" sqref="D5:F39"/>
    </sheetView>
  </sheetViews>
  <sheetFormatPr defaultRowHeight="12.75" x14ac:dyDescent="0.2"/>
  <cols>
    <col min="1" max="1" width="26.42578125" bestFit="1" customWidth="1"/>
    <col min="4" max="4" width="26.42578125" bestFit="1" customWidth="1"/>
    <col min="5" max="5" width="9.42578125" customWidth="1"/>
  </cols>
  <sheetData>
    <row r="1" spans="1:6" x14ac:dyDescent="0.2">
      <c r="A1" t="s">
        <v>76</v>
      </c>
    </row>
    <row r="2" spans="1:6" x14ac:dyDescent="0.2">
      <c r="A2" t="s">
        <v>77</v>
      </c>
    </row>
    <row r="3" spans="1:6" x14ac:dyDescent="0.2">
      <c r="A3" t="s">
        <v>55</v>
      </c>
    </row>
    <row r="4" spans="1:6" x14ac:dyDescent="0.2">
      <c r="A4" t="s">
        <v>80</v>
      </c>
    </row>
    <row r="5" spans="1:6" x14ac:dyDescent="0.2">
      <c r="A5" t="s">
        <v>55</v>
      </c>
      <c r="D5" s="96" t="s">
        <v>94</v>
      </c>
      <c r="E5" t="s">
        <v>96</v>
      </c>
      <c r="F5" s="101" t="s">
        <v>96</v>
      </c>
    </row>
    <row r="6" spans="1:6" x14ac:dyDescent="0.2">
      <c r="A6" t="s">
        <v>77</v>
      </c>
      <c r="D6" s="97" t="s">
        <v>79</v>
      </c>
      <c r="E6" s="98">
        <v>1</v>
      </c>
      <c r="F6" s="98">
        <v>1</v>
      </c>
    </row>
    <row r="7" spans="1:6" x14ac:dyDescent="0.2">
      <c r="A7" t="s">
        <v>78</v>
      </c>
      <c r="D7" s="97" t="s">
        <v>84</v>
      </c>
      <c r="E7" s="98">
        <v>11</v>
      </c>
      <c r="F7" s="98">
        <v>11</v>
      </c>
    </row>
    <row r="8" spans="1:6" x14ac:dyDescent="0.2">
      <c r="A8" t="s">
        <v>24</v>
      </c>
      <c r="D8" s="97" t="s">
        <v>42</v>
      </c>
      <c r="E8" s="98">
        <v>1</v>
      </c>
      <c r="F8" s="98">
        <v>1</v>
      </c>
    </row>
    <row r="9" spans="1:6" x14ac:dyDescent="0.2">
      <c r="A9" t="s">
        <v>55</v>
      </c>
      <c r="D9" s="97" t="s">
        <v>83</v>
      </c>
      <c r="E9" s="98">
        <v>3</v>
      </c>
      <c r="F9" s="98">
        <v>3</v>
      </c>
    </row>
    <row r="10" spans="1:6" x14ac:dyDescent="0.2">
      <c r="A10" t="s">
        <v>55</v>
      </c>
      <c r="D10" s="97" t="s">
        <v>32</v>
      </c>
      <c r="E10" s="98">
        <v>28</v>
      </c>
      <c r="F10" s="98">
        <v>28</v>
      </c>
    </row>
    <row r="11" spans="1:6" x14ac:dyDescent="0.2">
      <c r="A11" t="s">
        <v>26</v>
      </c>
      <c r="D11" s="97" t="s">
        <v>30</v>
      </c>
      <c r="E11" s="98">
        <v>15</v>
      </c>
      <c r="F11" s="98">
        <v>15</v>
      </c>
    </row>
    <row r="12" spans="1:6" x14ac:dyDescent="0.2">
      <c r="A12" t="s">
        <v>26</v>
      </c>
      <c r="D12" s="97" t="s">
        <v>59</v>
      </c>
      <c r="E12" s="98">
        <v>12</v>
      </c>
      <c r="F12" s="98">
        <v>12</v>
      </c>
    </row>
    <row r="13" spans="1:6" x14ac:dyDescent="0.2">
      <c r="A13" t="s">
        <v>26</v>
      </c>
      <c r="D13" s="97" t="s">
        <v>80</v>
      </c>
      <c r="E13" s="98">
        <v>142</v>
      </c>
      <c r="F13" s="98">
        <v>142</v>
      </c>
    </row>
    <row r="14" spans="1:6" x14ac:dyDescent="0.2">
      <c r="A14" t="s">
        <v>55</v>
      </c>
      <c r="D14" s="97" t="s">
        <v>102</v>
      </c>
      <c r="E14" s="98">
        <v>1</v>
      </c>
      <c r="F14" s="98">
        <v>1</v>
      </c>
    </row>
    <row r="15" spans="1:6" x14ac:dyDescent="0.2">
      <c r="A15" t="s">
        <v>24</v>
      </c>
      <c r="D15" s="97" t="s">
        <v>90</v>
      </c>
      <c r="E15" s="98">
        <v>1</v>
      </c>
      <c r="F15" s="98">
        <v>1</v>
      </c>
    </row>
    <row r="16" spans="1:6" x14ac:dyDescent="0.2">
      <c r="A16" t="s">
        <v>59</v>
      </c>
      <c r="D16" s="97" t="s">
        <v>38</v>
      </c>
      <c r="E16" s="98">
        <v>27</v>
      </c>
      <c r="F16" s="98">
        <v>27</v>
      </c>
    </row>
    <row r="17" spans="1:6" x14ac:dyDescent="0.2">
      <c r="A17" t="s">
        <v>24</v>
      </c>
      <c r="D17" s="97" t="s">
        <v>101</v>
      </c>
      <c r="E17" s="98">
        <v>1</v>
      </c>
      <c r="F17" s="98">
        <v>1</v>
      </c>
    </row>
    <row r="18" spans="1:6" x14ac:dyDescent="0.2">
      <c r="A18" t="s">
        <v>80</v>
      </c>
      <c r="D18" s="97" t="s">
        <v>36</v>
      </c>
      <c r="E18" s="98">
        <v>4</v>
      </c>
      <c r="F18" s="98">
        <v>4</v>
      </c>
    </row>
    <row r="19" spans="1:6" x14ac:dyDescent="0.2">
      <c r="A19" t="s">
        <v>55</v>
      </c>
      <c r="D19" s="97" t="s">
        <v>61</v>
      </c>
      <c r="E19" s="98">
        <v>8</v>
      </c>
      <c r="F19" s="98">
        <v>8</v>
      </c>
    </row>
    <row r="20" spans="1:6" x14ac:dyDescent="0.2">
      <c r="A20" t="s">
        <v>29</v>
      </c>
      <c r="D20" s="97" t="s">
        <v>103</v>
      </c>
      <c r="E20" s="98">
        <v>1</v>
      </c>
      <c r="F20" s="98">
        <v>1</v>
      </c>
    </row>
    <row r="21" spans="1:6" x14ac:dyDescent="0.2">
      <c r="A21" t="s">
        <v>55</v>
      </c>
      <c r="D21" s="97" t="s">
        <v>78</v>
      </c>
      <c r="E21" s="98">
        <v>1</v>
      </c>
      <c r="F21" s="98">
        <v>1</v>
      </c>
    </row>
    <row r="22" spans="1:6" x14ac:dyDescent="0.2">
      <c r="A22" t="s">
        <v>77</v>
      </c>
      <c r="D22" s="97" t="s">
        <v>29</v>
      </c>
      <c r="E22" s="98">
        <v>24</v>
      </c>
      <c r="F22" s="98"/>
    </row>
    <row r="23" spans="1:6" x14ac:dyDescent="0.2">
      <c r="A23" t="s">
        <v>77</v>
      </c>
      <c r="D23" s="97" t="s">
        <v>87</v>
      </c>
      <c r="E23" s="98">
        <v>2</v>
      </c>
      <c r="F23" s="98">
        <v>2</v>
      </c>
    </row>
    <row r="24" spans="1:6" x14ac:dyDescent="0.2">
      <c r="A24" t="s">
        <v>55</v>
      </c>
      <c r="D24" s="97" t="s">
        <v>26</v>
      </c>
      <c r="E24" s="98">
        <v>74</v>
      </c>
      <c r="F24" s="98">
        <v>74</v>
      </c>
    </row>
    <row r="25" spans="1:6" x14ac:dyDescent="0.2">
      <c r="A25" t="s">
        <v>26</v>
      </c>
      <c r="D25" s="97" t="s">
        <v>24</v>
      </c>
      <c r="E25" s="98">
        <v>101</v>
      </c>
      <c r="F25" s="98">
        <v>101</v>
      </c>
    </row>
    <row r="26" spans="1:6" x14ac:dyDescent="0.2">
      <c r="A26" t="s">
        <v>55</v>
      </c>
      <c r="D26" s="97" t="s">
        <v>100</v>
      </c>
      <c r="E26" s="98">
        <v>4</v>
      </c>
      <c r="F26" s="98">
        <v>4</v>
      </c>
    </row>
    <row r="27" spans="1:6" x14ac:dyDescent="0.2">
      <c r="A27" t="s">
        <v>55</v>
      </c>
      <c r="D27" s="97" t="s">
        <v>56</v>
      </c>
      <c r="E27" s="98">
        <v>6</v>
      </c>
      <c r="F27" s="98">
        <v>6</v>
      </c>
    </row>
    <row r="28" spans="1:6" x14ac:dyDescent="0.2">
      <c r="A28" t="s">
        <v>61</v>
      </c>
      <c r="D28" s="97" t="s">
        <v>89</v>
      </c>
      <c r="E28" s="98">
        <v>2</v>
      </c>
      <c r="F28" s="98">
        <v>2</v>
      </c>
    </row>
    <row r="29" spans="1:6" x14ac:dyDescent="0.2">
      <c r="A29" t="s">
        <v>55</v>
      </c>
      <c r="D29" s="97" t="s">
        <v>44</v>
      </c>
      <c r="E29" s="98">
        <v>4</v>
      </c>
      <c r="F29" s="98">
        <v>4</v>
      </c>
    </row>
    <row r="30" spans="1:6" x14ac:dyDescent="0.2">
      <c r="A30" t="s">
        <v>80</v>
      </c>
      <c r="D30" s="97" t="s">
        <v>28</v>
      </c>
      <c r="E30" s="98">
        <v>42</v>
      </c>
      <c r="F30" s="98">
        <v>42</v>
      </c>
    </row>
    <row r="31" spans="1:6" x14ac:dyDescent="0.2">
      <c r="A31" t="s">
        <v>28</v>
      </c>
      <c r="D31" s="97" t="s">
        <v>81</v>
      </c>
      <c r="E31" s="98">
        <v>3</v>
      </c>
      <c r="F31" s="98">
        <v>3</v>
      </c>
    </row>
    <row r="32" spans="1:6" x14ac:dyDescent="0.2">
      <c r="A32" t="s">
        <v>88</v>
      </c>
      <c r="D32" s="97" t="s">
        <v>55</v>
      </c>
      <c r="E32" s="98">
        <v>225</v>
      </c>
      <c r="F32" s="98">
        <v>225</v>
      </c>
    </row>
    <row r="33" spans="1:6" x14ac:dyDescent="0.2">
      <c r="A33" t="s">
        <v>26</v>
      </c>
      <c r="D33" s="97" t="s">
        <v>85</v>
      </c>
      <c r="E33" s="98">
        <v>1</v>
      </c>
      <c r="F33" s="98">
        <v>1</v>
      </c>
    </row>
    <row r="34" spans="1:6" x14ac:dyDescent="0.2">
      <c r="A34" t="s">
        <v>55</v>
      </c>
      <c r="D34" s="97" t="s">
        <v>77</v>
      </c>
      <c r="E34" s="98">
        <v>108</v>
      </c>
      <c r="F34" s="98">
        <v>108</v>
      </c>
    </row>
    <row r="35" spans="1:6" x14ac:dyDescent="0.2">
      <c r="A35" t="s">
        <v>77</v>
      </c>
      <c r="D35" s="97" t="s">
        <v>88</v>
      </c>
      <c r="E35" s="98">
        <v>12</v>
      </c>
      <c r="F35" s="98">
        <v>12</v>
      </c>
    </row>
    <row r="36" spans="1:6" x14ac:dyDescent="0.2">
      <c r="A36" t="s">
        <v>28</v>
      </c>
      <c r="D36" s="97" t="s">
        <v>91</v>
      </c>
      <c r="E36" s="98">
        <v>10</v>
      </c>
      <c r="F36" s="98">
        <v>10</v>
      </c>
    </row>
    <row r="37" spans="1:6" x14ac:dyDescent="0.2">
      <c r="A37" t="s">
        <v>80</v>
      </c>
      <c r="D37" s="97" t="s">
        <v>62</v>
      </c>
      <c r="E37" s="98">
        <v>3</v>
      </c>
      <c r="F37" s="98">
        <v>3</v>
      </c>
    </row>
    <row r="38" spans="1:6" x14ac:dyDescent="0.2">
      <c r="A38" t="s">
        <v>32</v>
      </c>
      <c r="D38" s="97" t="s">
        <v>104</v>
      </c>
      <c r="E38" s="98"/>
      <c r="F38" s="98"/>
    </row>
    <row r="39" spans="1:6" x14ac:dyDescent="0.2">
      <c r="A39" t="s">
        <v>55</v>
      </c>
      <c r="D39" s="97" t="s">
        <v>95</v>
      </c>
      <c r="E39" s="98">
        <v>878</v>
      </c>
      <c r="F39" s="102">
        <v>878</v>
      </c>
    </row>
    <row r="40" spans="1:6" x14ac:dyDescent="0.2">
      <c r="A40" t="s">
        <v>24</v>
      </c>
    </row>
    <row r="41" spans="1:6" x14ac:dyDescent="0.2">
      <c r="A41" t="s">
        <v>77</v>
      </c>
    </row>
    <row r="42" spans="1:6" x14ac:dyDescent="0.2">
      <c r="A42" t="s">
        <v>80</v>
      </c>
    </row>
    <row r="43" spans="1:6" x14ac:dyDescent="0.2">
      <c r="A43" t="s">
        <v>24</v>
      </c>
    </row>
    <row r="44" spans="1:6" x14ac:dyDescent="0.2">
      <c r="A44" t="s">
        <v>77</v>
      </c>
    </row>
    <row r="45" spans="1:6" x14ac:dyDescent="0.2">
      <c r="A45" t="s">
        <v>24</v>
      </c>
    </row>
    <row r="46" spans="1:6" x14ac:dyDescent="0.2">
      <c r="A46" t="s">
        <v>55</v>
      </c>
    </row>
    <row r="47" spans="1:6" x14ac:dyDescent="0.2">
      <c r="A47" t="s">
        <v>77</v>
      </c>
    </row>
    <row r="48" spans="1:6" x14ac:dyDescent="0.2">
      <c r="A48" t="s">
        <v>77</v>
      </c>
    </row>
    <row r="49" spans="1:1" x14ac:dyDescent="0.2">
      <c r="A49" t="s">
        <v>32</v>
      </c>
    </row>
    <row r="50" spans="1:1" x14ac:dyDescent="0.2">
      <c r="A50" t="s">
        <v>55</v>
      </c>
    </row>
    <row r="51" spans="1:1" x14ac:dyDescent="0.2">
      <c r="A51" t="s">
        <v>80</v>
      </c>
    </row>
    <row r="52" spans="1:1" x14ac:dyDescent="0.2">
      <c r="A52" t="s">
        <v>83</v>
      </c>
    </row>
    <row r="53" spans="1:1" x14ac:dyDescent="0.2">
      <c r="A53" t="s">
        <v>24</v>
      </c>
    </row>
    <row r="54" spans="1:1" x14ac:dyDescent="0.2">
      <c r="A54" t="s">
        <v>55</v>
      </c>
    </row>
    <row r="55" spans="1:1" x14ac:dyDescent="0.2">
      <c r="A55" t="s">
        <v>24</v>
      </c>
    </row>
    <row r="56" spans="1:1" x14ac:dyDescent="0.2">
      <c r="A56" t="s">
        <v>30</v>
      </c>
    </row>
    <row r="57" spans="1:1" x14ac:dyDescent="0.2">
      <c r="A57" t="s">
        <v>55</v>
      </c>
    </row>
    <row r="58" spans="1:1" x14ac:dyDescent="0.2">
      <c r="A58" t="s">
        <v>24</v>
      </c>
    </row>
    <row r="59" spans="1:1" x14ac:dyDescent="0.2">
      <c r="A59" t="s">
        <v>80</v>
      </c>
    </row>
    <row r="60" spans="1:1" x14ac:dyDescent="0.2">
      <c r="A60" t="s">
        <v>77</v>
      </c>
    </row>
    <row r="61" spans="1:1" x14ac:dyDescent="0.2">
      <c r="A61" t="s">
        <v>55</v>
      </c>
    </row>
    <row r="62" spans="1:1" x14ac:dyDescent="0.2">
      <c r="A62" t="s">
        <v>77</v>
      </c>
    </row>
    <row r="63" spans="1:1" x14ac:dyDescent="0.2">
      <c r="A63" t="s">
        <v>80</v>
      </c>
    </row>
    <row r="64" spans="1:1" x14ac:dyDescent="0.2">
      <c r="A64" t="s">
        <v>24</v>
      </c>
    </row>
    <row r="65" spans="1:1" x14ac:dyDescent="0.2">
      <c r="A65" t="s">
        <v>55</v>
      </c>
    </row>
    <row r="66" spans="1:1" x14ac:dyDescent="0.2">
      <c r="A66" t="s">
        <v>55</v>
      </c>
    </row>
    <row r="67" spans="1:1" x14ac:dyDescent="0.2">
      <c r="A67" t="s">
        <v>56</v>
      </c>
    </row>
    <row r="68" spans="1:1" x14ac:dyDescent="0.2">
      <c r="A68" t="s">
        <v>55</v>
      </c>
    </row>
    <row r="69" spans="1:1" x14ac:dyDescent="0.2">
      <c r="A69" t="s">
        <v>26</v>
      </c>
    </row>
    <row r="70" spans="1:1" x14ac:dyDescent="0.2">
      <c r="A70" t="s">
        <v>55</v>
      </c>
    </row>
    <row r="71" spans="1:1" x14ac:dyDescent="0.2">
      <c r="A71" t="s">
        <v>80</v>
      </c>
    </row>
    <row r="72" spans="1:1" x14ac:dyDescent="0.2">
      <c r="A72" t="s">
        <v>55</v>
      </c>
    </row>
    <row r="73" spans="1:1" x14ac:dyDescent="0.2">
      <c r="A73" t="s">
        <v>55</v>
      </c>
    </row>
    <row r="74" spans="1:1" x14ac:dyDescent="0.2">
      <c r="A74" t="s">
        <v>26</v>
      </c>
    </row>
    <row r="75" spans="1:1" x14ac:dyDescent="0.2">
      <c r="A75" t="s">
        <v>24</v>
      </c>
    </row>
    <row r="76" spans="1:1" x14ac:dyDescent="0.2">
      <c r="A76" t="s">
        <v>77</v>
      </c>
    </row>
    <row r="77" spans="1:1" x14ac:dyDescent="0.2">
      <c r="A77" t="s">
        <v>80</v>
      </c>
    </row>
    <row r="78" spans="1:1" x14ac:dyDescent="0.2">
      <c r="A78" t="s">
        <v>80</v>
      </c>
    </row>
    <row r="79" spans="1:1" x14ac:dyDescent="0.2">
      <c r="A79" t="s">
        <v>24</v>
      </c>
    </row>
    <row r="80" spans="1:1" x14ac:dyDescent="0.2">
      <c r="A80" t="s">
        <v>80</v>
      </c>
    </row>
    <row r="81" spans="1:1" x14ac:dyDescent="0.2">
      <c r="A81" t="s">
        <v>32</v>
      </c>
    </row>
    <row r="82" spans="1:1" x14ac:dyDescent="0.2">
      <c r="A82" t="s">
        <v>77</v>
      </c>
    </row>
    <row r="83" spans="1:1" x14ac:dyDescent="0.2">
      <c r="A83" t="s">
        <v>55</v>
      </c>
    </row>
    <row r="84" spans="1:1" x14ac:dyDescent="0.2">
      <c r="A84" t="s">
        <v>77</v>
      </c>
    </row>
    <row r="85" spans="1:1" x14ac:dyDescent="0.2">
      <c r="A85" t="s">
        <v>55</v>
      </c>
    </row>
    <row r="86" spans="1:1" x14ac:dyDescent="0.2">
      <c r="A86" t="s">
        <v>59</v>
      </c>
    </row>
    <row r="87" spans="1:1" x14ac:dyDescent="0.2">
      <c r="A87" t="s">
        <v>80</v>
      </c>
    </row>
    <row r="88" spans="1:1" x14ac:dyDescent="0.2">
      <c r="A88" t="s">
        <v>24</v>
      </c>
    </row>
    <row r="89" spans="1:1" x14ac:dyDescent="0.2">
      <c r="A89" t="s">
        <v>26</v>
      </c>
    </row>
    <row r="90" spans="1:1" x14ac:dyDescent="0.2">
      <c r="A90" t="s">
        <v>26</v>
      </c>
    </row>
    <row r="91" spans="1:1" x14ac:dyDescent="0.2">
      <c r="A91" t="s">
        <v>81</v>
      </c>
    </row>
    <row r="92" spans="1:1" x14ac:dyDescent="0.2">
      <c r="A92" t="s">
        <v>32</v>
      </c>
    </row>
    <row r="93" spans="1:1" x14ac:dyDescent="0.2">
      <c r="A93" t="s">
        <v>32</v>
      </c>
    </row>
    <row r="94" spans="1:1" x14ac:dyDescent="0.2">
      <c r="A94" t="s">
        <v>77</v>
      </c>
    </row>
    <row r="95" spans="1:1" x14ac:dyDescent="0.2">
      <c r="A95" t="s">
        <v>77</v>
      </c>
    </row>
    <row r="96" spans="1:1" x14ac:dyDescent="0.2">
      <c r="A96" t="s">
        <v>32</v>
      </c>
    </row>
    <row r="97" spans="1:1" x14ac:dyDescent="0.2">
      <c r="A97" t="s">
        <v>32</v>
      </c>
    </row>
    <row r="98" spans="1:1" x14ac:dyDescent="0.2">
      <c r="A98" t="s">
        <v>26</v>
      </c>
    </row>
    <row r="99" spans="1:1" x14ac:dyDescent="0.2">
      <c r="A99" t="s">
        <v>55</v>
      </c>
    </row>
    <row r="100" spans="1:1" x14ac:dyDescent="0.2">
      <c r="A100" t="s">
        <v>80</v>
      </c>
    </row>
    <row r="101" spans="1:1" x14ac:dyDescent="0.2">
      <c r="A101" t="s">
        <v>80</v>
      </c>
    </row>
    <row r="102" spans="1:1" x14ac:dyDescent="0.2">
      <c r="A102" t="s">
        <v>26</v>
      </c>
    </row>
    <row r="103" spans="1:1" x14ac:dyDescent="0.2">
      <c r="A103" t="s">
        <v>55</v>
      </c>
    </row>
    <row r="104" spans="1:1" x14ac:dyDescent="0.2">
      <c r="A104" t="s">
        <v>77</v>
      </c>
    </row>
    <row r="105" spans="1:1" x14ac:dyDescent="0.2">
      <c r="A105" t="s">
        <v>55</v>
      </c>
    </row>
    <row r="106" spans="1:1" x14ac:dyDescent="0.2">
      <c r="A106" t="s">
        <v>80</v>
      </c>
    </row>
    <row r="107" spans="1:1" x14ac:dyDescent="0.2">
      <c r="A107" t="s">
        <v>26</v>
      </c>
    </row>
    <row r="108" spans="1:1" x14ac:dyDescent="0.2">
      <c r="A108" t="s">
        <v>26</v>
      </c>
    </row>
    <row r="109" spans="1:1" x14ac:dyDescent="0.2">
      <c r="A109" t="s">
        <v>26</v>
      </c>
    </row>
    <row r="110" spans="1:1" x14ac:dyDescent="0.2">
      <c r="A110" t="s">
        <v>84</v>
      </c>
    </row>
    <row r="111" spans="1:1" x14ac:dyDescent="0.2">
      <c r="A111" t="s">
        <v>80</v>
      </c>
    </row>
    <row r="112" spans="1:1" x14ac:dyDescent="0.2">
      <c r="A112" t="s">
        <v>55</v>
      </c>
    </row>
    <row r="113" spans="1:1" x14ac:dyDescent="0.2">
      <c r="A113" t="s">
        <v>77</v>
      </c>
    </row>
    <row r="114" spans="1:1" x14ac:dyDescent="0.2">
      <c r="A114" t="s">
        <v>55</v>
      </c>
    </row>
    <row r="115" spans="1:1" x14ac:dyDescent="0.2">
      <c r="A115" t="s">
        <v>55</v>
      </c>
    </row>
    <row r="116" spans="1:1" x14ac:dyDescent="0.2">
      <c r="A116" t="s">
        <v>55</v>
      </c>
    </row>
    <row r="117" spans="1:1" x14ac:dyDescent="0.2">
      <c r="A117" t="s">
        <v>55</v>
      </c>
    </row>
    <row r="118" spans="1:1" x14ac:dyDescent="0.2">
      <c r="A118" t="s">
        <v>77</v>
      </c>
    </row>
    <row r="119" spans="1:1" x14ac:dyDescent="0.2">
      <c r="A119" t="s">
        <v>24</v>
      </c>
    </row>
    <row r="120" spans="1:1" x14ac:dyDescent="0.2">
      <c r="A120" t="s">
        <v>24</v>
      </c>
    </row>
    <row r="121" spans="1:1" x14ac:dyDescent="0.2">
      <c r="A121" t="s">
        <v>55</v>
      </c>
    </row>
    <row r="122" spans="1:1" x14ac:dyDescent="0.2">
      <c r="A122" t="s">
        <v>55</v>
      </c>
    </row>
    <row r="123" spans="1:1" x14ac:dyDescent="0.2">
      <c r="A123" t="s">
        <v>24</v>
      </c>
    </row>
    <row r="124" spans="1:1" x14ac:dyDescent="0.2">
      <c r="A124" t="s">
        <v>91</v>
      </c>
    </row>
    <row r="125" spans="1:1" x14ac:dyDescent="0.2">
      <c r="A125" t="s">
        <v>77</v>
      </c>
    </row>
    <row r="126" spans="1:1" x14ac:dyDescent="0.2">
      <c r="A126" t="s">
        <v>24</v>
      </c>
    </row>
    <row r="127" spans="1:1" x14ac:dyDescent="0.2">
      <c r="A127" t="s">
        <v>61</v>
      </c>
    </row>
    <row r="128" spans="1:1" x14ac:dyDescent="0.2">
      <c r="A128" t="s">
        <v>85</v>
      </c>
    </row>
    <row r="129" spans="1:1" x14ac:dyDescent="0.2">
      <c r="A129" t="s">
        <v>32</v>
      </c>
    </row>
    <row r="130" spans="1:1" x14ac:dyDescent="0.2">
      <c r="A130" t="s">
        <v>59</v>
      </c>
    </row>
    <row r="131" spans="1:1" x14ac:dyDescent="0.2">
      <c r="A131" t="s">
        <v>28</v>
      </c>
    </row>
    <row r="132" spans="1:1" x14ac:dyDescent="0.2">
      <c r="A132" t="s">
        <v>26</v>
      </c>
    </row>
    <row r="133" spans="1:1" x14ac:dyDescent="0.2">
      <c r="A133" t="s">
        <v>28</v>
      </c>
    </row>
    <row r="134" spans="1:1" x14ac:dyDescent="0.2">
      <c r="A134" t="s">
        <v>55</v>
      </c>
    </row>
    <row r="135" spans="1:1" x14ac:dyDescent="0.2">
      <c r="A135" t="s">
        <v>28</v>
      </c>
    </row>
    <row r="136" spans="1:1" x14ac:dyDescent="0.2">
      <c r="A136" t="s">
        <v>30</v>
      </c>
    </row>
    <row r="137" spans="1:1" x14ac:dyDescent="0.2">
      <c r="A137" t="s">
        <v>26</v>
      </c>
    </row>
    <row r="138" spans="1:1" x14ac:dyDescent="0.2">
      <c r="A138" t="s">
        <v>62</v>
      </c>
    </row>
    <row r="139" spans="1:1" x14ac:dyDescent="0.2">
      <c r="A139" t="s">
        <v>55</v>
      </c>
    </row>
    <row r="140" spans="1:1" x14ac:dyDescent="0.2">
      <c r="A140" t="s">
        <v>80</v>
      </c>
    </row>
    <row r="141" spans="1:1" x14ac:dyDescent="0.2">
      <c r="A141" t="s">
        <v>80</v>
      </c>
    </row>
    <row r="142" spans="1:1" x14ac:dyDescent="0.2">
      <c r="A142" t="s">
        <v>77</v>
      </c>
    </row>
    <row r="143" spans="1:1" x14ac:dyDescent="0.2">
      <c r="A143" t="s">
        <v>80</v>
      </c>
    </row>
    <row r="144" spans="1:1" x14ac:dyDescent="0.2">
      <c r="A144" t="s">
        <v>55</v>
      </c>
    </row>
    <row r="145" spans="1:1" x14ac:dyDescent="0.2">
      <c r="A145" t="s">
        <v>55</v>
      </c>
    </row>
    <row r="146" spans="1:1" x14ac:dyDescent="0.2">
      <c r="A146" t="s">
        <v>55</v>
      </c>
    </row>
    <row r="147" spans="1:1" x14ac:dyDescent="0.2">
      <c r="A147" t="s">
        <v>26</v>
      </c>
    </row>
    <row r="148" spans="1:1" x14ac:dyDescent="0.2">
      <c r="A148" t="s">
        <v>77</v>
      </c>
    </row>
    <row r="149" spans="1:1" x14ac:dyDescent="0.2">
      <c r="A149" t="s">
        <v>24</v>
      </c>
    </row>
    <row r="150" spans="1:1" x14ac:dyDescent="0.2">
      <c r="A150" t="s">
        <v>55</v>
      </c>
    </row>
    <row r="151" spans="1:1" x14ac:dyDescent="0.2">
      <c r="A151" t="s">
        <v>91</v>
      </c>
    </row>
    <row r="152" spans="1:1" x14ac:dyDescent="0.2">
      <c r="A152" t="s">
        <v>29</v>
      </c>
    </row>
    <row r="153" spans="1:1" x14ac:dyDescent="0.2">
      <c r="A153" t="s">
        <v>80</v>
      </c>
    </row>
    <row r="154" spans="1:1" x14ac:dyDescent="0.2">
      <c r="A154" t="s">
        <v>80</v>
      </c>
    </row>
    <row r="155" spans="1:1" x14ac:dyDescent="0.2">
      <c r="A155" t="s">
        <v>36</v>
      </c>
    </row>
    <row r="156" spans="1:1" x14ac:dyDescent="0.2">
      <c r="A156" t="s">
        <v>24</v>
      </c>
    </row>
    <row r="157" spans="1:1" x14ac:dyDescent="0.2">
      <c r="A157" t="s">
        <v>55</v>
      </c>
    </row>
    <row r="158" spans="1:1" x14ac:dyDescent="0.2">
      <c r="A158" t="s">
        <v>80</v>
      </c>
    </row>
    <row r="159" spans="1:1" x14ac:dyDescent="0.2">
      <c r="A159" t="s">
        <v>55</v>
      </c>
    </row>
    <row r="160" spans="1:1" x14ac:dyDescent="0.2">
      <c r="A160" t="s">
        <v>80</v>
      </c>
    </row>
    <row r="161" spans="1:1" x14ac:dyDescent="0.2">
      <c r="A161" t="s">
        <v>55</v>
      </c>
    </row>
    <row r="162" spans="1:1" x14ac:dyDescent="0.2">
      <c r="A162" t="s">
        <v>26</v>
      </c>
    </row>
    <row r="163" spans="1:1" x14ac:dyDescent="0.2">
      <c r="A163" t="s">
        <v>28</v>
      </c>
    </row>
    <row r="164" spans="1:1" x14ac:dyDescent="0.2">
      <c r="A164" t="s">
        <v>29</v>
      </c>
    </row>
    <row r="165" spans="1:1" x14ac:dyDescent="0.2">
      <c r="A165" t="s">
        <v>84</v>
      </c>
    </row>
    <row r="166" spans="1:1" x14ac:dyDescent="0.2">
      <c r="A166" t="s">
        <v>77</v>
      </c>
    </row>
    <row r="167" spans="1:1" x14ac:dyDescent="0.2">
      <c r="A167" t="s">
        <v>77</v>
      </c>
    </row>
    <row r="168" spans="1:1" x14ac:dyDescent="0.2">
      <c r="A168" t="s">
        <v>87</v>
      </c>
    </row>
    <row r="169" spans="1:1" x14ac:dyDescent="0.2">
      <c r="A169" t="s">
        <v>32</v>
      </c>
    </row>
    <row r="170" spans="1:1" x14ac:dyDescent="0.2">
      <c r="A170" t="s">
        <v>55</v>
      </c>
    </row>
    <row r="171" spans="1:1" x14ac:dyDescent="0.2">
      <c r="A171" t="s">
        <v>55</v>
      </c>
    </row>
    <row r="172" spans="1:1" x14ac:dyDescent="0.2">
      <c r="A172" t="s">
        <v>26</v>
      </c>
    </row>
    <row r="173" spans="1:1" x14ac:dyDescent="0.2">
      <c r="A173" t="s">
        <v>80</v>
      </c>
    </row>
    <row r="174" spans="1:1" x14ac:dyDescent="0.2">
      <c r="A174" t="s">
        <v>38</v>
      </c>
    </row>
    <row r="175" spans="1:1" x14ac:dyDescent="0.2">
      <c r="A175" t="s">
        <v>77</v>
      </c>
    </row>
    <row r="176" spans="1:1" x14ac:dyDescent="0.2">
      <c r="A176" t="s">
        <v>26</v>
      </c>
    </row>
    <row r="177" spans="1:1" x14ac:dyDescent="0.2">
      <c r="A177" t="s">
        <v>80</v>
      </c>
    </row>
    <row r="178" spans="1:1" x14ac:dyDescent="0.2">
      <c r="A178" t="s">
        <v>55</v>
      </c>
    </row>
    <row r="179" spans="1:1" x14ac:dyDescent="0.2">
      <c r="A179" t="s">
        <v>38</v>
      </c>
    </row>
    <row r="180" spans="1:1" x14ac:dyDescent="0.2">
      <c r="A180" t="s">
        <v>38</v>
      </c>
    </row>
    <row r="181" spans="1:1" x14ac:dyDescent="0.2">
      <c r="A181" t="s">
        <v>88</v>
      </c>
    </row>
    <row r="182" spans="1:1" x14ac:dyDescent="0.2">
      <c r="A182" t="s">
        <v>55</v>
      </c>
    </row>
    <row r="183" spans="1:1" x14ac:dyDescent="0.2">
      <c r="A183" t="s">
        <v>80</v>
      </c>
    </row>
    <row r="184" spans="1:1" x14ac:dyDescent="0.2">
      <c r="A184" t="s">
        <v>100</v>
      </c>
    </row>
    <row r="185" spans="1:1" x14ac:dyDescent="0.2">
      <c r="A185" t="s">
        <v>80</v>
      </c>
    </row>
    <row r="186" spans="1:1" x14ac:dyDescent="0.2">
      <c r="A186" t="s">
        <v>55</v>
      </c>
    </row>
    <row r="187" spans="1:1" x14ac:dyDescent="0.2">
      <c r="A187" t="s">
        <v>80</v>
      </c>
    </row>
    <row r="188" spans="1:1" x14ac:dyDescent="0.2">
      <c r="A188" t="s">
        <v>84</v>
      </c>
    </row>
    <row r="189" spans="1:1" x14ac:dyDescent="0.2">
      <c r="A189" t="s">
        <v>56</v>
      </c>
    </row>
    <row r="190" spans="1:1" x14ac:dyDescent="0.2">
      <c r="A190" t="s">
        <v>59</v>
      </c>
    </row>
    <row r="191" spans="1:1" x14ac:dyDescent="0.2">
      <c r="A191" t="s">
        <v>77</v>
      </c>
    </row>
    <row r="192" spans="1:1" x14ac:dyDescent="0.2">
      <c r="A192" t="s">
        <v>55</v>
      </c>
    </row>
    <row r="193" spans="1:1" x14ac:dyDescent="0.2">
      <c r="A193" t="s">
        <v>80</v>
      </c>
    </row>
    <row r="194" spans="1:1" x14ac:dyDescent="0.2">
      <c r="A194" t="s">
        <v>30</v>
      </c>
    </row>
    <row r="195" spans="1:1" x14ac:dyDescent="0.2">
      <c r="A195" t="s">
        <v>24</v>
      </c>
    </row>
    <row r="196" spans="1:1" x14ac:dyDescent="0.2">
      <c r="A196" t="s">
        <v>55</v>
      </c>
    </row>
    <row r="197" spans="1:1" x14ac:dyDescent="0.2">
      <c r="A197" t="s">
        <v>24</v>
      </c>
    </row>
    <row r="198" spans="1:1" x14ac:dyDescent="0.2">
      <c r="A198" t="s">
        <v>77</v>
      </c>
    </row>
    <row r="199" spans="1:1" x14ac:dyDescent="0.2">
      <c r="A199" t="s">
        <v>55</v>
      </c>
    </row>
    <row r="200" spans="1:1" x14ac:dyDescent="0.2">
      <c r="A200" t="s">
        <v>77</v>
      </c>
    </row>
    <row r="201" spans="1:1" x14ac:dyDescent="0.2">
      <c r="A201" t="s">
        <v>55</v>
      </c>
    </row>
    <row r="202" spans="1:1" x14ac:dyDescent="0.2">
      <c r="A202" t="s">
        <v>24</v>
      </c>
    </row>
    <row r="203" spans="1:1" x14ac:dyDescent="0.2">
      <c r="A203" t="s">
        <v>55</v>
      </c>
    </row>
    <row r="204" spans="1:1" x14ac:dyDescent="0.2">
      <c r="A204" t="s">
        <v>55</v>
      </c>
    </row>
    <row r="205" spans="1:1" x14ac:dyDescent="0.2">
      <c r="A205" t="s">
        <v>55</v>
      </c>
    </row>
    <row r="206" spans="1:1" x14ac:dyDescent="0.2">
      <c r="A206" t="s">
        <v>80</v>
      </c>
    </row>
    <row r="207" spans="1:1" x14ac:dyDescent="0.2">
      <c r="A207" t="s">
        <v>55</v>
      </c>
    </row>
    <row r="208" spans="1:1" x14ac:dyDescent="0.2">
      <c r="A208" t="s">
        <v>77</v>
      </c>
    </row>
    <row r="209" spans="1:1" x14ac:dyDescent="0.2">
      <c r="A209" t="s">
        <v>24</v>
      </c>
    </row>
    <row r="210" spans="1:1" x14ac:dyDescent="0.2">
      <c r="A210" t="s">
        <v>77</v>
      </c>
    </row>
    <row r="211" spans="1:1" x14ac:dyDescent="0.2">
      <c r="A211" t="s">
        <v>26</v>
      </c>
    </row>
    <row r="212" spans="1:1" x14ac:dyDescent="0.2">
      <c r="A212" t="s">
        <v>77</v>
      </c>
    </row>
    <row r="213" spans="1:1" x14ac:dyDescent="0.2">
      <c r="A213" t="s">
        <v>80</v>
      </c>
    </row>
    <row r="214" spans="1:1" x14ac:dyDescent="0.2">
      <c r="A214" t="s">
        <v>90</v>
      </c>
    </row>
    <row r="215" spans="1:1" x14ac:dyDescent="0.2">
      <c r="A215" t="s">
        <v>26</v>
      </c>
    </row>
    <row r="216" spans="1:1" x14ac:dyDescent="0.2">
      <c r="A216" t="s">
        <v>44</v>
      </c>
    </row>
    <row r="217" spans="1:1" x14ac:dyDescent="0.2">
      <c r="A217" t="s">
        <v>80</v>
      </c>
    </row>
    <row r="218" spans="1:1" x14ac:dyDescent="0.2">
      <c r="A218" t="s">
        <v>24</v>
      </c>
    </row>
    <row r="219" spans="1:1" x14ac:dyDescent="0.2">
      <c r="A219" t="s">
        <v>26</v>
      </c>
    </row>
    <row r="220" spans="1:1" x14ac:dyDescent="0.2">
      <c r="A220" t="s">
        <v>91</v>
      </c>
    </row>
    <row r="221" spans="1:1" x14ac:dyDescent="0.2">
      <c r="A221" t="s">
        <v>28</v>
      </c>
    </row>
    <row r="222" spans="1:1" x14ac:dyDescent="0.2">
      <c r="A222" t="s">
        <v>24</v>
      </c>
    </row>
    <row r="223" spans="1:1" x14ac:dyDescent="0.2">
      <c r="A223" t="s">
        <v>26</v>
      </c>
    </row>
    <row r="224" spans="1:1" x14ac:dyDescent="0.2">
      <c r="A224" t="s">
        <v>24</v>
      </c>
    </row>
    <row r="225" spans="1:1" x14ac:dyDescent="0.2">
      <c r="A225" t="s">
        <v>80</v>
      </c>
    </row>
    <row r="226" spans="1:1" x14ac:dyDescent="0.2">
      <c r="A226" t="s">
        <v>38</v>
      </c>
    </row>
    <row r="227" spans="1:1" x14ac:dyDescent="0.2">
      <c r="A227" t="s">
        <v>28</v>
      </c>
    </row>
    <row r="228" spans="1:1" x14ac:dyDescent="0.2">
      <c r="A228" t="s">
        <v>55</v>
      </c>
    </row>
    <row r="229" spans="1:1" x14ac:dyDescent="0.2">
      <c r="A229" t="s">
        <v>77</v>
      </c>
    </row>
    <row r="230" spans="1:1" x14ac:dyDescent="0.2">
      <c r="A230" t="s">
        <v>38</v>
      </c>
    </row>
    <row r="231" spans="1:1" x14ac:dyDescent="0.2">
      <c r="A231" t="s">
        <v>80</v>
      </c>
    </row>
    <row r="232" spans="1:1" x14ac:dyDescent="0.2">
      <c r="A232" t="s">
        <v>55</v>
      </c>
    </row>
    <row r="233" spans="1:1" x14ac:dyDescent="0.2">
      <c r="A233" t="s">
        <v>24</v>
      </c>
    </row>
    <row r="234" spans="1:1" x14ac:dyDescent="0.2">
      <c r="A234" t="s">
        <v>77</v>
      </c>
    </row>
    <row r="235" spans="1:1" x14ac:dyDescent="0.2">
      <c r="A235" t="s">
        <v>80</v>
      </c>
    </row>
    <row r="236" spans="1:1" x14ac:dyDescent="0.2">
      <c r="A236" t="s">
        <v>80</v>
      </c>
    </row>
    <row r="237" spans="1:1" x14ac:dyDescent="0.2">
      <c r="A237" t="s">
        <v>77</v>
      </c>
    </row>
    <row r="238" spans="1:1" x14ac:dyDescent="0.2">
      <c r="A238" t="s">
        <v>84</v>
      </c>
    </row>
    <row r="239" spans="1:1" x14ac:dyDescent="0.2">
      <c r="A239" t="s">
        <v>28</v>
      </c>
    </row>
    <row r="240" spans="1:1" x14ac:dyDescent="0.2">
      <c r="A240" t="s">
        <v>24</v>
      </c>
    </row>
    <row r="241" spans="1:1" x14ac:dyDescent="0.2">
      <c r="A241" t="s">
        <v>24</v>
      </c>
    </row>
    <row r="242" spans="1:1" x14ac:dyDescent="0.2">
      <c r="A242" t="s">
        <v>26</v>
      </c>
    </row>
    <row r="243" spans="1:1" x14ac:dyDescent="0.2">
      <c r="A243" t="s">
        <v>29</v>
      </c>
    </row>
    <row r="244" spans="1:1" x14ac:dyDescent="0.2">
      <c r="A244" t="s">
        <v>55</v>
      </c>
    </row>
    <row r="245" spans="1:1" x14ac:dyDescent="0.2">
      <c r="A245" t="s">
        <v>24</v>
      </c>
    </row>
    <row r="246" spans="1:1" x14ac:dyDescent="0.2">
      <c r="A246" t="s">
        <v>29</v>
      </c>
    </row>
    <row r="247" spans="1:1" x14ac:dyDescent="0.2">
      <c r="A247" t="s">
        <v>77</v>
      </c>
    </row>
    <row r="248" spans="1:1" x14ac:dyDescent="0.2">
      <c r="A248" t="s">
        <v>55</v>
      </c>
    </row>
    <row r="249" spans="1:1" x14ac:dyDescent="0.2">
      <c r="A249" t="s">
        <v>55</v>
      </c>
    </row>
    <row r="250" spans="1:1" x14ac:dyDescent="0.2">
      <c r="A250" t="s">
        <v>55</v>
      </c>
    </row>
    <row r="251" spans="1:1" x14ac:dyDescent="0.2">
      <c r="A251" t="s">
        <v>42</v>
      </c>
    </row>
    <row r="252" spans="1:1" x14ac:dyDescent="0.2">
      <c r="A252" t="s">
        <v>55</v>
      </c>
    </row>
    <row r="253" spans="1:1" x14ac:dyDescent="0.2">
      <c r="A253" t="s">
        <v>24</v>
      </c>
    </row>
    <row r="254" spans="1:1" x14ac:dyDescent="0.2">
      <c r="A254" t="s">
        <v>55</v>
      </c>
    </row>
    <row r="255" spans="1:1" x14ac:dyDescent="0.2">
      <c r="A255" t="s">
        <v>24</v>
      </c>
    </row>
    <row r="256" spans="1:1" x14ac:dyDescent="0.2">
      <c r="A256" t="s">
        <v>26</v>
      </c>
    </row>
    <row r="257" spans="1:1" x14ac:dyDescent="0.2">
      <c r="A257" t="s">
        <v>55</v>
      </c>
    </row>
    <row r="258" spans="1:1" x14ac:dyDescent="0.2">
      <c r="A258" t="s">
        <v>88</v>
      </c>
    </row>
    <row r="259" spans="1:1" x14ac:dyDescent="0.2">
      <c r="A259" t="s">
        <v>55</v>
      </c>
    </row>
    <row r="260" spans="1:1" x14ac:dyDescent="0.2">
      <c r="A260" t="s">
        <v>80</v>
      </c>
    </row>
    <row r="261" spans="1:1" x14ac:dyDescent="0.2">
      <c r="A261" t="s">
        <v>32</v>
      </c>
    </row>
    <row r="262" spans="1:1" x14ac:dyDescent="0.2">
      <c r="A262" t="s">
        <v>55</v>
      </c>
    </row>
    <row r="263" spans="1:1" x14ac:dyDescent="0.2">
      <c r="A263" t="s">
        <v>55</v>
      </c>
    </row>
    <row r="264" spans="1:1" x14ac:dyDescent="0.2">
      <c r="A264" t="s">
        <v>24</v>
      </c>
    </row>
    <row r="265" spans="1:1" x14ac:dyDescent="0.2">
      <c r="A265" t="s">
        <v>55</v>
      </c>
    </row>
    <row r="266" spans="1:1" x14ac:dyDescent="0.2">
      <c r="A266" t="s">
        <v>77</v>
      </c>
    </row>
    <row r="267" spans="1:1" x14ac:dyDescent="0.2">
      <c r="A267" t="s">
        <v>28</v>
      </c>
    </row>
    <row r="268" spans="1:1" x14ac:dyDescent="0.2">
      <c r="A268" t="s">
        <v>80</v>
      </c>
    </row>
    <row r="269" spans="1:1" x14ac:dyDescent="0.2">
      <c r="A269" t="s">
        <v>29</v>
      </c>
    </row>
    <row r="270" spans="1:1" x14ac:dyDescent="0.2">
      <c r="A270" t="s">
        <v>55</v>
      </c>
    </row>
    <row r="271" spans="1:1" x14ac:dyDescent="0.2">
      <c r="A271" t="s">
        <v>55</v>
      </c>
    </row>
    <row r="272" spans="1:1" x14ac:dyDescent="0.2">
      <c r="A272" t="s">
        <v>26</v>
      </c>
    </row>
    <row r="273" spans="1:1" x14ac:dyDescent="0.2">
      <c r="A273" t="s">
        <v>26</v>
      </c>
    </row>
    <row r="274" spans="1:1" x14ac:dyDescent="0.2">
      <c r="A274" t="s">
        <v>30</v>
      </c>
    </row>
    <row r="275" spans="1:1" x14ac:dyDescent="0.2">
      <c r="A275" t="s">
        <v>26</v>
      </c>
    </row>
    <row r="276" spans="1:1" x14ac:dyDescent="0.2">
      <c r="A276" t="s">
        <v>24</v>
      </c>
    </row>
    <row r="277" spans="1:1" x14ac:dyDescent="0.2">
      <c r="A277" t="s">
        <v>80</v>
      </c>
    </row>
    <row r="278" spans="1:1" x14ac:dyDescent="0.2">
      <c r="A278" t="s">
        <v>55</v>
      </c>
    </row>
    <row r="279" spans="1:1" x14ac:dyDescent="0.2">
      <c r="A279" t="s">
        <v>77</v>
      </c>
    </row>
    <row r="280" spans="1:1" x14ac:dyDescent="0.2">
      <c r="A280" t="s">
        <v>80</v>
      </c>
    </row>
    <row r="281" spans="1:1" x14ac:dyDescent="0.2">
      <c r="A281" t="s">
        <v>55</v>
      </c>
    </row>
    <row r="282" spans="1:1" x14ac:dyDescent="0.2">
      <c r="A282" t="s">
        <v>88</v>
      </c>
    </row>
    <row r="283" spans="1:1" x14ac:dyDescent="0.2">
      <c r="A283" t="s">
        <v>77</v>
      </c>
    </row>
    <row r="284" spans="1:1" x14ac:dyDescent="0.2">
      <c r="A284" t="s">
        <v>55</v>
      </c>
    </row>
    <row r="285" spans="1:1" x14ac:dyDescent="0.2">
      <c r="A285" t="s">
        <v>55</v>
      </c>
    </row>
    <row r="286" spans="1:1" x14ac:dyDescent="0.2">
      <c r="A286" t="s">
        <v>26</v>
      </c>
    </row>
    <row r="287" spans="1:1" x14ac:dyDescent="0.2">
      <c r="A287" t="s">
        <v>44</v>
      </c>
    </row>
    <row r="288" spans="1:1" x14ac:dyDescent="0.2">
      <c r="A288" t="s">
        <v>30</v>
      </c>
    </row>
    <row r="289" spans="1:1" x14ac:dyDescent="0.2">
      <c r="A289" t="s">
        <v>28</v>
      </c>
    </row>
    <row r="290" spans="1:1" x14ac:dyDescent="0.2">
      <c r="A290" t="s">
        <v>26</v>
      </c>
    </row>
    <row r="291" spans="1:1" x14ac:dyDescent="0.2">
      <c r="A291" t="s">
        <v>77</v>
      </c>
    </row>
    <row r="292" spans="1:1" x14ac:dyDescent="0.2">
      <c r="A292" t="s">
        <v>55</v>
      </c>
    </row>
    <row r="293" spans="1:1" x14ac:dyDescent="0.2">
      <c r="A293" t="s">
        <v>29</v>
      </c>
    </row>
    <row r="294" spans="1:1" x14ac:dyDescent="0.2">
      <c r="A294" t="s">
        <v>55</v>
      </c>
    </row>
    <row r="295" spans="1:1" x14ac:dyDescent="0.2">
      <c r="A295" t="s">
        <v>80</v>
      </c>
    </row>
    <row r="296" spans="1:1" x14ac:dyDescent="0.2">
      <c r="A296" t="s">
        <v>24</v>
      </c>
    </row>
    <row r="297" spans="1:1" x14ac:dyDescent="0.2">
      <c r="A297" t="s">
        <v>55</v>
      </c>
    </row>
    <row r="298" spans="1:1" x14ac:dyDescent="0.2">
      <c r="A298" t="s">
        <v>80</v>
      </c>
    </row>
    <row r="299" spans="1:1" x14ac:dyDescent="0.2">
      <c r="A299" t="s">
        <v>30</v>
      </c>
    </row>
    <row r="300" spans="1:1" x14ac:dyDescent="0.2">
      <c r="A300" t="s">
        <v>77</v>
      </c>
    </row>
    <row r="301" spans="1:1" x14ac:dyDescent="0.2">
      <c r="A301" t="s">
        <v>29</v>
      </c>
    </row>
    <row r="302" spans="1:1" x14ac:dyDescent="0.2">
      <c r="A302" t="s">
        <v>26</v>
      </c>
    </row>
    <row r="303" spans="1:1" x14ac:dyDescent="0.2">
      <c r="A303" t="s">
        <v>55</v>
      </c>
    </row>
    <row r="304" spans="1:1" x14ac:dyDescent="0.2">
      <c r="A304" t="s">
        <v>29</v>
      </c>
    </row>
    <row r="305" spans="1:1" x14ac:dyDescent="0.2">
      <c r="A305" t="s">
        <v>77</v>
      </c>
    </row>
    <row r="306" spans="1:1" x14ac:dyDescent="0.2">
      <c r="A306" t="s">
        <v>24</v>
      </c>
    </row>
    <row r="307" spans="1:1" x14ac:dyDescent="0.2">
      <c r="A307" t="s">
        <v>29</v>
      </c>
    </row>
    <row r="308" spans="1:1" x14ac:dyDescent="0.2">
      <c r="A308" t="s">
        <v>55</v>
      </c>
    </row>
    <row r="309" spans="1:1" x14ac:dyDescent="0.2">
      <c r="A309" t="s">
        <v>26</v>
      </c>
    </row>
    <row r="310" spans="1:1" x14ac:dyDescent="0.2">
      <c r="A310" t="s">
        <v>55</v>
      </c>
    </row>
    <row r="311" spans="1:1" x14ac:dyDescent="0.2">
      <c r="A311" t="s">
        <v>28</v>
      </c>
    </row>
    <row r="312" spans="1:1" x14ac:dyDescent="0.2">
      <c r="A312" t="s">
        <v>26</v>
      </c>
    </row>
    <row r="313" spans="1:1" x14ac:dyDescent="0.2">
      <c r="A313" t="s">
        <v>32</v>
      </c>
    </row>
    <row r="314" spans="1:1" x14ac:dyDescent="0.2">
      <c r="A314" t="s">
        <v>80</v>
      </c>
    </row>
    <row r="315" spans="1:1" x14ac:dyDescent="0.2">
      <c r="A315" t="s">
        <v>80</v>
      </c>
    </row>
    <row r="316" spans="1:1" x14ac:dyDescent="0.2">
      <c r="A316" t="s">
        <v>55</v>
      </c>
    </row>
    <row r="317" spans="1:1" x14ac:dyDescent="0.2">
      <c r="A317" t="s">
        <v>29</v>
      </c>
    </row>
    <row r="318" spans="1:1" x14ac:dyDescent="0.2">
      <c r="A318" t="s">
        <v>88</v>
      </c>
    </row>
    <row r="319" spans="1:1" x14ac:dyDescent="0.2">
      <c r="A319" t="s">
        <v>55</v>
      </c>
    </row>
    <row r="320" spans="1:1" x14ac:dyDescent="0.2">
      <c r="A320" t="s">
        <v>38</v>
      </c>
    </row>
    <row r="321" spans="1:1" x14ac:dyDescent="0.2">
      <c r="A321" t="s">
        <v>26</v>
      </c>
    </row>
    <row r="322" spans="1:1" x14ac:dyDescent="0.2">
      <c r="A322" t="s">
        <v>80</v>
      </c>
    </row>
    <row r="323" spans="1:1" x14ac:dyDescent="0.2">
      <c r="A323" t="s">
        <v>30</v>
      </c>
    </row>
    <row r="324" spans="1:1" x14ac:dyDescent="0.2">
      <c r="A324" t="s">
        <v>55</v>
      </c>
    </row>
    <row r="325" spans="1:1" x14ac:dyDescent="0.2">
      <c r="A325" t="s">
        <v>55</v>
      </c>
    </row>
    <row r="326" spans="1:1" x14ac:dyDescent="0.2">
      <c r="A326" t="s">
        <v>26</v>
      </c>
    </row>
    <row r="327" spans="1:1" x14ac:dyDescent="0.2">
      <c r="A327" t="s">
        <v>44</v>
      </c>
    </row>
    <row r="328" spans="1:1" x14ac:dyDescent="0.2">
      <c r="A328" t="s">
        <v>55</v>
      </c>
    </row>
    <row r="329" spans="1:1" x14ac:dyDescent="0.2">
      <c r="A329" t="s">
        <v>55</v>
      </c>
    </row>
    <row r="330" spans="1:1" x14ac:dyDescent="0.2">
      <c r="A330" t="s">
        <v>55</v>
      </c>
    </row>
    <row r="331" spans="1:1" x14ac:dyDescent="0.2">
      <c r="A331" t="s">
        <v>77</v>
      </c>
    </row>
    <row r="332" spans="1:1" x14ac:dyDescent="0.2">
      <c r="A332" t="s">
        <v>77</v>
      </c>
    </row>
    <row r="333" spans="1:1" x14ac:dyDescent="0.2">
      <c r="A333" t="s">
        <v>38</v>
      </c>
    </row>
    <row r="334" spans="1:1" x14ac:dyDescent="0.2">
      <c r="A334" t="s">
        <v>55</v>
      </c>
    </row>
    <row r="335" spans="1:1" x14ac:dyDescent="0.2">
      <c r="A335" t="s">
        <v>80</v>
      </c>
    </row>
    <row r="336" spans="1:1" x14ac:dyDescent="0.2">
      <c r="A336" t="s">
        <v>55</v>
      </c>
    </row>
    <row r="337" spans="1:1" x14ac:dyDescent="0.2">
      <c r="A337" t="s">
        <v>24</v>
      </c>
    </row>
    <row r="338" spans="1:1" x14ac:dyDescent="0.2">
      <c r="A338" t="s">
        <v>55</v>
      </c>
    </row>
    <row r="339" spans="1:1" x14ac:dyDescent="0.2">
      <c r="A339" t="s">
        <v>24</v>
      </c>
    </row>
    <row r="340" spans="1:1" x14ac:dyDescent="0.2">
      <c r="A340" t="s">
        <v>80</v>
      </c>
    </row>
    <row r="341" spans="1:1" x14ac:dyDescent="0.2">
      <c r="A341" t="s">
        <v>81</v>
      </c>
    </row>
    <row r="342" spans="1:1" x14ac:dyDescent="0.2">
      <c r="A342" t="s">
        <v>24</v>
      </c>
    </row>
    <row r="343" spans="1:1" x14ac:dyDescent="0.2">
      <c r="A343" t="s">
        <v>24</v>
      </c>
    </row>
    <row r="344" spans="1:1" x14ac:dyDescent="0.2">
      <c r="A344" t="s">
        <v>77</v>
      </c>
    </row>
    <row r="345" spans="1:1" x14ac:dyDescent="0.2">
      <c r="A345" t="s">
        <v>80</v>
      </c>
    </row>
    <row r="346" spans="1:1" x14ac:dyDescent="0.2">
      <c r="A346" t="s">
        <v>80</v>
      </c>
    </row>
    <row r="347" spans="1:1" x14ac:dyDescent="0.2">
      <c r="A347" t="s">
        <v>36</v>
      </c>
    </row>
    <row r="348" spans="1:1" x14ac:dyDescent="0.2">
      <c r="A348" t="s">
        <v>80</v>
      </c>
    </row>
    <row r="349" spans="1:1" x14ac:dyDescent="0.2">
      <c r="A349" t="s">
        <v>55</v>
      </c>
    </row>
    <row r="350" spans="1:1" x14ac:dyDescent="0.2">
      <c r="A350" t="s">
        <v>55</v>
      </c>
    </row>
    <row r="351" spans="1:1" x14ac:dyDescent="0.2">
      <c r="A351" t="s">
        <v>80</v>
      </c>
    </row>
    <row r="352" spans="1:1" x14ac:dyDescent="0.2">
      <c r="A352" t="s">
        <v>77</v>
      </c>
    </row>
    <row r="353" spans="1:1" x14ac:dyDescent="0.2">
      <c r="A353" t="s">
        <v>55</v>
      </c>
    </row>
    <row r="354" spans="1:1" x14ac:dyDescent="0.2">
      <c r="A354" t="s">
        <v>80</v>
      </c>
    </row>
    <row r="355" spans="1:1" x14ac:dyDescent="0.2">
      <c r="A355" t="s">
        <v>55</v>
      </c>
    </row>
    <row r="356" spans="1:1" x14ac:dyDescent="0.2">
      <c r="A356" t="s">
        <v>80</v>
      </c>
    </row>
    <row r="357" spans="1:1" x14ac:dyDescent="0.2">
      <c r="A357" t="s">
        <v>55</v>
      </c>
    </row>
    <row r="358" spans="1:1" x14ac:dyDescent="0.2">
      <c r="A358" t="s">
        <v>30</v>
      </c>
    </row>
    <row r="359" spans="1:1" x14ac:dyDescent="0.2">
      <c r="A359" t="s">
        <v>30</v>
      </c>
    </row>
    <row r="360" spans="1:1" x14ac:dyDescent="0.2">
      <c r="A360" t="s">
        <v>26</v>
      </c>
    </row>
    <row r="361" spans="1:1" x14ac:dyDescent="0.2">
      <c r="A361" t="s">
        <v>24</v>
      </c>
    </row>
    <row r="362" spans="1:1" x14ac:dyDescent="0.2">
      <c r="A362" t="s">
        <v>88</v>
      </c>
    </row>
    <row r="363" spans="1:1" x14ac:dyDescent="0.2">
      <c r="A363" t="s">
        <v>26</v>
      </c>
    </row>
    <row r="364" spans="1:1" x14ac:dyDescent="0.2">
      <c r="A364" t="s">
        <v>55</v>
      </c>
    </row>
    <row r="365" spans="1:1" x14ac:dyDescent="0.2">
      <c r="A365" t="s">
        <v>80</v>
      </c>
    </row>
    <row r="366" spans="1:1" x14ac:dyDescent="0.2">
      <c r="A366" t="s">
        <v>26</v>
      </c>
    </row>
    <row r="367" spans="1:1" x14ac:dyDescent="0.2">
      <c r="A367" t="s">
        <v>24</v>
      </c>
    </row>
    <row r="368" spans="1:1" x14ac:dyDescent="0.2">
      <c r="A368" t="s">
        <v>28</v>
      </c>
    </row>
    <row r="369" spans="1:1" x14ac:dyDescent="0.2">
      <c r="A369" t="s">
        <v>80</v>
      </c>
    </row>
    <row r="370" spans="1:1" x14ac:dyDescent="0.2">
      <c r="A370" t="s">
        <v>24</v>
      </c>
    </row>
    <row r="371" spans="1:1" x14ac:dyDescent="0.2">
      <c r="A371" t="s">
        <v>26</v>
      </c>
    </row>
    <row r="372" spans="1:1" x14ac:dyDescent="0.2">
      <c r="A372" t="s">
        <v>80</v>
      </c>
    </row>
    <row r="373" spans="1:1" x14ac:dyDescent="0.2">
      <c r="A373" t="s">
        <v>26</v>
      </c>
    </row>
    <row r="374" spans="1:1" x14ac:dyDescent="0.2">
      <c r="A374" t="s">
        <v>59</v>
      </c>
    </row>
    <row r="375" spans="1:1" x14ac:dyDescent="0.2">
      <c r="A375" t="s">
        <v>29</v>
      </c>
    </row>
    <row r="376" spans="1:1" x14ac:dyDescent="0.2">
      <c r="A376" t="s">
        <v>80</v>
      </c>
    </row>
    <row r="377" spans="1:1" x14ac:dyDescent="0.2">
      <c r="A377" t="s">
        <v>55</v>
      </c>
    </row>
    <row r="378" spans="1:1" x14ac:dyDescent="0.2">
      <c r="A378" t="s">
        <v>28</v>
      </c>
    </row>
    <row r="379" spans="1:1" x14ac:dyDescent="0.2">
      <c r="A379" t="s">
        <v>80</v>
      </c>
    </row>
    <row r="380" spans="1:1" x14ac:dyDescent="0.2">
      <c r="A380" t="s">
        <v>77</v>
      </c>
    </row>
    <row r="381" spans="1:1" x14ac:dyDescent="0.2">
      <c r="A381" t="s">
        <v>55</v>
      </c>
    </row>
    <row r="382" spans="1:1" x14ac:dyDescent="0.2">
      <c r="A382" t="s">
        <v>24</v>
      </c>
    </row>
    <row r="383" spans="1:1" x14ac:dyDescent="0.2">
      <c r="A383" t="s">
        <v>38</v>
      </c>
    </row>
    <row r="384" spans="1:1" x14ac:dyDescent="0.2">
      <c r="A384" t="s">
        <v>55</v>
      </c>
    </row>
    <row r="385" spans="1:1" x14ac:dyDescent="0.2">
      <c r="A385" t="s">
        <v>55</v>
      </c>
    </row>
    <row r="386" spans="1:1" x14ac:dyDescent="0.2">
      <c r="A386" t="s">
        <v>80</v>
      </c>
    </row>
    <row r="387" spans="1:1" x14ac:dyDescent="0.2">
      <c r="A387" t="s">
        <v>55</v>
      </c>
    </row>
    <row r="388" spans="1:1" x14ac:dyDescent="0.2">
      <c r="A388" t="s">
        <v>28</v>
      </c>
    </row>
    <row r="389" spans="1:1" x14ac:dyDescent="0.2">
      <c r="A389" t="s">
        <v>55</v>
      </c>
    </row>
    <row r="390" spans="1:1" x14ac:dyDescent="0.2">
      <c r="A390" t="s">
        <v>26</v>
      </c>
    </row>
    <row r="391" spans="1:1" x14ac:dyDescent="0.2">
      <c r="A391" t="s">
        <v>28</v>
      </c>
    </row>
    <row r="392" spans="1:1" x14ac:dyDescent="0.2">
      <c r="A392" t="s">
        <v>55</v>
      </c>
    </row>
    <row r="393" spans="1:1" x14ac:dyDescent="0.2">
      <c r="A393" t="s">
        <v>55</v>
      </c>
    </row>
    <row r="394" spans="1:1" x14ac:dyDescent="0.2">
      <c r="A394" t="s">
        <v>28</v>
      </c>
    </row>
    <row r="395" spans="1:1" x14ac:dyDescent="0.2">
      <c r="A395" t="s">
        <v>84</v>
      </c>
    </row>
    <row r="396" spans="1:1" x14ac:dyDescent="0.2">
      <c r="A396" t="s">
        <v>77</v>
      </c>
    </row>
    <row r="397" spans="1:1" x14ac:dyDescent="0.2">
      <c r="A397" t="s">
        <v>77</v>
      </c>
    </row>
    <row r="398" spans="1:1" x14ac:dyDescent="0.2">
      <c r="A398" t="s">
        <v>77</v>
      </c>
    </row>
    <row r="399" spans="1:1" x14ac:dyDescent="0.2">
      <c r="A399" t="s">
        <v>88</v>
      </c>
    </row>
    <row r="400" spans="1:1" x14ac:dyDescent="0.2">
      <c r="A400" t="s">
        <v>80</v>
      </c>
    </row>
    <row r="401" spans="1:1" x14ac:dyDescent="0.2">
      <c r="A401" t="s">
        <v>80</v>
      </c>
    </row>
    <row r="402" spans="1:1" x14ac:dyDescent="0.2">
      <c r="A402" t="s">
        <v>77</v>
      </c>
    </row>
    <row r="403" spans="1:1" x14ac:dyDescent="0.2">
      <c r="A403" t="s">
        <v>28</v>
      </c>
    </row>
    <row r="404" spans="1:1" x14ac:dyDescent="0.2">
      <c r="A404" t="s">
        <v>101</v>
      </c>
    </row>
    <row r="405" spans="1:1" x14ac:dyDescent="0.2">
      <c r="A405" t="s">
        <v>80</v>
      </c>
    </row>
    <row r="406" spans="1:1" x14ac:dyDescent="0.2">
      <c r="A406" t="s">
        <v>55</v>
      </c>
    </row>
    <row r="407" spans="1:1" x14ac:dyDescent="0.2">
      <c r="A407" t="s">
        <v>55</v>
      </c>
    </row>
    <row r="408" spans="1:1" x14ac:dyDescent="0.2">
      <c r="A408" t="s">
        <v>38</v>
      </c>
    </row>
    <row r="409" spans="1:1" x14ac:dyDescent="0.2">
      <c r="A409" t="s">
        <v>77</v>
      </c>
    </row>
    <row r="410" spans="1:1" x14ac:dyDescent="0.2">
      <c r="A410" t="s">
        <v>32</v>
      </c>
    </row>
    <row r="411" spans="1:1" x14ac:dyDescent="0.2">
      <c r="A411" t="s">
        <v>77</v>
      </c>
    </row>
    <row r="412" spans="1:1" x14ac:dyDescent="0.2">
      <c r="A412" t="s">
        <v>91</v>
      </c>
    </row>
    <row r="413" spans="1:1" x14ac:dyDescent="0.2">
      <c r="A413" t="s">
        <v>24</v>
      </c>
    </row>
    <row r="414" spans="1:1" x14ac:dyDescent="0.2">
      <c r="A414" t="s">
        <v>55</v>
      </c>
    </row>
    <row r="415" spans="1:1" x14ac:dyDescent="0.2">
      <c r="A415" t="s">
        <v>24</v>
      </c>
    </row>
    <row r="416" spans="1:1" x14ac:dyDescent="0.2">
      <c r="A416" t="s">
        <v>26</v>
      </c>
    </row>
    <row r="417" spans="1:1" x14ac:dyDescent="0.2">
      <c r="A417" t="s">
        <v>84</v>
      </c>
    </row>
    <row r="418" spans="1:1" x14ac:dyDescent="0.2">
      <c r="A418" t="s">
        <v>55</v>
      </c>
    </row>
    <row r="419" spans="1:1" x14ac:dyDescent="0.2">
      <c r="A419" t="s">
        <v>26</v>
      </c>
    </row>
    <row r="420" spans="1:1" x14ac:dyDescent="0.2">
      <c r="A420" t="s">
        <v>55</v>
      </c>
    </row>
    <row r="421" spans="1:1" x14ac:dyDescent="0.2">
      <c r="A421" t="s">
        <v>100</v>
      </c>
    </row>
    <row r="422" spans="1:1" x14ac:dyDescent="0.2">
      <c r="A422" t="s">
        <v>61</v>
      </c>
    </row>
    <row r="423" spans="1:1" x14ac:dyDescent="0.2">
      <c r="A423" t="s">
        <v>62</v>
      </c>
    </row>
    <row r="424" spans="1:1" x14ac:dyDescent="0.2">
      <c r="A424" t="s">
        <v>28</v>
      </c>
    </row>
    <row r="425" spans="1:1" x14ac:dyDescent="0.2">
      <c r="A425" t="s">
        <v>80</v>
      </c>
    </row>
    <row r="426" spans="1:1" x14ac:dyDescent="0.2">
      <c r="A426" t="s">
        <v>26</v>
      </c>
    </row>
    <row r="427" spans="1:1" x14ac:dyDescent="0.2">
      <c r="A427" t="s">
        <v>55</v>
      </c>
    </row>
    <row r="428" spans="1:1" x14ac:dyDescent="0.2">
      <c r="A428" t="s">
        <v>24</v>
      </c>
    </row>
    <row r="429" spans="1:1" x14ac:dyDescent="0.2">
      <c r="A429" t="s">
        <v>29</v>
      </c>
    </row>
    <row r="430" spans="1:1" x14ac:dyDescent="0.2">
      <c r="A430" t="s">
        <v>24</v>
      </c>
    </row>
    <row r="431" spans="1:1" x14ac:dyDescent="0.2">
      <c r="A431" t="s">
        <v>28</v>
      </c>
    </row>
    <row r="432" spans="1:1" x14ac:dyDescent="0.2">
      <c r="A432" t="s">
        <v>26</v>
      </c>
    </row>
    <row r="433" spans="1:1" x14ac:dyDescent="0.2">
      <c r="A433" t="s">
        <v>55</v>
      </c>
    </row>
    <row r="434" spans="1:1" x14ac:dyDescent="0.2">
      <c r="A434" t="s">
        <v>26</v>
      </c>
    </row>
    <row r="435" spans="1:1" x14ac:dyDescent="0.2">
      <c r="A435" t="s">
        <v>77</v>
      </c>
    </row>
    <row r="436" spans="1:1" x14ac:dyDescent="0.2">
      <c r="A436" t="s">
        <v>55</v>
      </c>
    </row>
    <row r="437" spans="1:1" x14ac:dyDescent="0.2">
      <c r="A437" t="s">
        <v>55</v>
      </c>
    </row>
    <row r="438" spans="1:1" x14ac:dyDescent="0.2">
      <c r="A438" t="s">
        <v>24</v>
      </c>
    </row>
    <row r="439" spans="1:1" x14ac:dyDescent="0.2">
      <c r="A439" t="s">
        <v>55</v>
      </c>
    </row>
    <row r="440" spans="1:1" x14ac:dyDescent="0.2">
      <c r="A440" t="s">
        <v>55</v>
      </c>
    </row>
    <row r="441" spans="1:1" x14ac:dyDescent="0.2">
      <c r="A441" t="s">
        <v>55</v>
      </c>
    </row>
    <row r="442" spans="1:1" x14ac:dyDescent="0.2">
      <c r="A442" t="s">
        <v>80</v>
      </c>
    </row>
    <row r="443" spans="1:1" x14ac:dyDescent="0.2">
      <c r="A443" t="s">
        <v>77</v>
      </c>
    </row>
    <row r="444" spans="1:1" x14ac:dyDescent="0.2">
      <c r="A444" t="s">
        <v>80</v>
      </c>
    </row>
    <row r="445" spans="1:1" x14ac:dyDescent="0.2">
      <c r="A445" t="s">
        <v>80</v>
      </c>
    </row>
    <row r="446" spans="1:1" x14ac:dyDescent="0.2">
      <c r="A446" t="s">
        <v>80</v>
      </c>
    </row>
    <row r="447" spans="1:1" x14ac:dyDescent="0.2">
      <c r="A447" t="s">
        <v>38</v>
      </c>
    </row>
    <row r="448" spans="1:1" x14ac:dyDescent="0.2">
      <c r="A448" t="s">
        <v>55</v>
      </c>
    </row>
    <row r="449" spans="1:1" x14ac:dyDescent="0.2">
      <c r="A449" t="s">
        <v>26</v>
      </c>
    </row>
    <row r="450" spans="1:1" x14ac:dyDescent="0.2">
      <c r="A450" t="s">
        <v>80</v>
      </c>
    </row>
    <row r="451" spans="1:1" x14ac:dyDescent="0.2">
      <c r="A451" t="s">
        <v>28</v>
      </c>
    </row>
    <row r="452" spans="1:1" x14ac:dyDescent="0.2">
      <c r="A452" t="s">
        <v>24</v>
      </c>
    </row>
    <row r="453" spans="1:1" x14ac:dyDescent="0.2">
      <c r="A453" t="s">
        <v>55</v>
      </c>
    </row>
    <row r="454" spans="1:1" x14ac:dyDescent="0.2">
      <c r="A454" t="s">
        <v>28</v>
      </c>
    </row>
    <row r="455" spans="1:1" x14ac:dyDescent="0.2">
      <c r="A455" t="s">
        <v>26</v>
      </c>
    </row>
    <row r="456" spans="1:1" x14ac:dyDescent="0.2">
      <c r="A456" t="s">
        <v>77</v>
      </c>
    </row>
    <row r="457" spans="1:1" x14ac:dyDescent="0.2">
      <c r="A457" t="s">
        <v>59</v>
      </c>
    </row>
    <row r="458" spans="1:1" x14ac:dyDescent="0.2">
      <c r="A458" t="s">
        <v>28</v>
      </c>
    </row>
    <row r="459" spans="1:1" x14ac:dyDescent="0.2">
      <c r="A459" t="s">
        <v>24</v>
      </c>
    </row>
    <row r="460" spans="1:1" x14ac:dyDescent="0.2">
      <c r="A460" t="s">
        <v>55</v>
      </c>
    </row>
    <row r="461" spans="1:1" x14ac:dyDescent="0.2">
      <c r="A461" t="s">
        <v>55</v>
      </c>
    </row>
    <row r="462" spans="1:1" x14ac:dyDescent="0.2">
      <c r="A462" t="s">
        <v>80</v>
      </c>
    </row>
    <row r="463" spans="1:1" x14ac:dyDescent="0.2">
      <c r="A463" t="s">
        <v>55</v>
      </c>
    </row>
    <row r="464" spans="1:1" x14ac:dyDescent="0.2">
      <c r="A464" t="s">
        <v>55</v>
      </c>
    </row>
    <row r="465" spans="1:1" x14ac:dyDescent="0.2">
      <c r="A465" t="s">
        <v>24</v>
      </c>
    </row>
    <row r="466" spans="1:1" x14ac:dyDescent="0.2">
      <c r="A466" t="s">
        <v>55</v>
      </c>
    </row>
    <row r="467" spans="1:1" x14ac:dyDescent="0.2">
      <c r="A467" t="s">
        <v>55</v>
      </c>
    </row>
    <row r="468" spans="1:1" x14ac:dyDescent="0.2">
      <c r="A468" t="s">
        <v>32</v>
      </c>
    </row>
    <row r="469" spans="1:1" x14ac:dyDescent="0.2">
      <c r="A469" t="s">
        <v>24</v>
      </c>
    </row>
    <row r="470" spans="1:1" x14ac:dyDescent="0.2">
      <c r="A470" t="s">
        <v>24</v>
      </c>
    </row>
    <row r="471" spans="1:1" x14ac:dyDescent="0.2">
      <c r="A471" t="s">
        <v>55</v>
      </c>
    </row>
    <row r="472" spans="1:1" x14ac:dyDescent="0.2">
      <c r="A472" t="s">
        <v>88</v>
      </c>
    </row>
    <row r="473" spans="1:1" x14ac:dyDescent="0.2">
      <c r="A473" t="s">
        <v>77</v>
      </c>
    </row>
    <row r="474" spans="1:1" x14ac:dyDescent="0.2">
      <c r="A474" t="s">
        <v>28</v>
      </c>
    </row>
    <row r="475" spans="1:1" x14ac:dyDescent="0.2">
      <c r="A475" t="s">
        <v>29</v>
      </c>
    </row>
    <row r="476" spans="1:1" x14ac:dyDescent="0.2">
      <c r="A476" t="s">
        <v>80</v>
      </c>
    </row>
    <row r="477" spans="1:1" x14ac:dyDescent="0.2">
      <c r="A477" t="s">
        <v>77</v>
      </c>
    </row>
    <row r="478" spans="1:1" x14ac:dyDescent="0.2">
      <c r="A478" t="s">
        <v>77</v>
      </c>
    </row>
    <row r="479" spans="1:1" x14ac:dyDescent="0.2">
      <c r="A479" t="s">
        <v>77</v>
      </c>
    </row>
    <row r="480" spans="1:1" x14ac:dyDescent="0.2">
      <c r="A480" t="s">
        <v>55</v>
      </c>
    </row>
    <row r="481" spans="1:1" x14ac:dyDescent="0.2">
      <c r="A481" t="s">
        <v>26</v>
      </c>
    </row>
    <row r="482" spans="1:1" x14ac:dyDescent="0.2">
      <c r="A482" t="s">
        <v>55</v>
      </c>
    </row>
    <row r="483" spans="1:1" x14ac:dyDescent="0.2">
      <c r="A483" t="s">
        <v>102</v>
      </c>
    </row>
    <row r="484" spans="1:1" x14ac:dyDescent="0.2">
      <c r="A484" t="s">
        <v>28</v>
      </c>
    </row>
    <row r="485" spans="1:1" x14ac:dyDescent="0.2">
      <c r="A485" t="s">
        <v>55</v>
      </c>
    </row>
    <row r="486" spans="1:1" x14ac:dyDescent="0.2">
      <c r="A486" t="s">
        <v>84</v>
      </c>
    </row>
    <row r="487" spans="1:1" x14ac:dyDescent="0.2">
      <c r="A487" t="s">
        <v>77</v>
      </c>
    </row>
    <row r="488" spans="1:1" x14ac:dyDescent="0.2">
      <c r="A488" t="s">
        <v>24</v>
      </c>
    </row>
    <row r="489" spans="1:1" x14ac:dyDescent="0.2">
      <c r="A489" t="s">
        <v>55</v>
      </c>
    </row>
    <row r="490" spans="1:1" x14ac:dyDescent="0.2">
      <c r="A490" t="s">
        <v>28</v>
      </c>
    </row>
    <row r="491" spans="1:1" x14ac:dyDescent="0.2">
      <c r="A491" t="s">
        <v>28</v>
      </c>
    </row>
    <row r="492" spans="1:1" x14ac:dyDescent="0.2">
      <c r="A492" t="s">
        <v>30</v>
      </c>
    </row>
    <row r="493" spans="1:1" x14ac:dyDescent="0.2">
      <c r="A493" t="s">
        <v>28</v>
      </c>
    </row>
    <row r="494" spans="1:1" x14ac:dyDescent="0.2">
      <c r="A494" t="s">
        <v>28</v>
      </c>
    </row>
    <row r="495" spans="1:1" x14ac:dyDescent="0.2">
      <c r="A495" t="s">
        <v>24</v>
      </c>
    </row>
    <row r="496" spans="1:1" x14ac:dyDescent="0.2">
      <c r="A496" t="s">
        <v>59</v>
      </c>
    </row>
    <row r="497" spans="1:1" x14ac:dyDescent="0.2">
      <c r="A497" t="s">
        <v>77</v>
      </c>
    </row>
    <row r="498" spans="1:1" x14ac:dyDescent="0.2">
      <c r="A498" t="s">
        <v>59</v>
      </c>
    </row>
    <row r="499" spans="1:1" x14ac:dyDescent="0.2">
      <c r="A499" t="s">
        <v>88</v>
      </c>
    </row>
    <row r="500" spans="1:1" x14ac:dyDescent="0.2">
      <c r="A500" t="s">
        <v>80</v>
      </c>
    </row>
    <row r="501" spans="1:1" x14ac:dyDescent="0.2">
      <c r="A501" t="s">
        <v>55</v>
      </c>
    </row>
    <row r="502" spans="1:1" x14ac:dyDescent="0.2">
      <c r="A502" t="s">
        <v>77</v>
      </c>
    </row>
    <row r="503" spans="1:1" x14ac:dyDescent="0.2">
      <c r="A503" t="s">
        <v>80</v>
      </c>
    </row>
    <row r="504" spans="1:1" x14ac:dyDescent="0.2">
      <c r="A504" t="s">
        <v>55</v>
      </c>
    </row>
    <row r="505" spans="1:1" x14ac:dyDescent="0.2">
      <c r="A505" t="s">
        <v>55</v>
      </c>
    </row>
    <row r="506" spans="1:1" x14ac:dyDescent="0.2">
      <c r="A506" t="s">
        <v>24</v>
      </c>
    </row>
    <row r="507" spans="1:1" x14ac:dyDescent="0.2">
      <c r="A507" t="s">
        <v>55</v>
      </c>
    </row>
    <row r="508" spans="1:1" x14ac:dyDescent="0.2">
      <c r="A508" t="s">
        <v>26</v>
      </c>
    </row>
    <row r="509" spans="1:1" x14ac:dyDescent="0.2">
      <c r="A509" t="s">
        <v>24</v>
      </c>
    </row>
    <row r="510" spans="1:1" x14ac:dyDescent="0.2">
      <c r="A510" t="s">
        <v>80</v>
      </c>
    </row>
    <row r="511" spans="1:1" x14ac:dyDescent="0.2">
      <c r="A511" t="s">
        <v>55</v>
      </c>
    </row>
    <row r="512" spans="1:1" x14ac:dyDescent="0.2">
      <c r="A512" t="s">
        <v>32</v>
      </c>
    </row>
    <row r="513" spans="1:1" x14ac:dyDescent="0.2">
      <c r="A513" t="s">
        <v>28</v>
      </c>
    </row>
    <row r="514" spans="1:1" x14ac:dyDescent="0.2">
      <c r="A514" t="s">
        <v>55</v>
      </c>
    </row>
    <row r="515" spans="1:1" x14ac:dyDescent="0.2">
      <c r="A515" t="s">
        <v>77</v>
      </c>
    </row>
    <row r="516" spans="1:1" x14ac:dyDescent="0.2">
      <c r="A516" t="s">
        <v>55</v>
      </c>
    </row>
    <row r="517" spans="1:1" x14ac:dyDescent="0.2">
      <c r="A517" t="s">
        <v>80</v>
      </c>
    </row>
    <row r="518" spans="1:1" x14ac:dyDescent="0.2">
      <c r="A518" t="s">
        <v>55</v>
      </c>
    </row>
    <row r="519" spans="1:1" x14ac:dyDescent="0.2">
      <c r="A519" t="s">
        <v>80</v>
      </c>
    </row>
    <row r="520" spans="1:1" x14ac:dyDescent="0.2">
      <c r="A520" t="s">
        <v>77</v>
      </c>
    </row>
    <row r="521" spans="1:1" x14ac:dyDescent="0.2">
      <c r="A521" t="s">
        <v>28</v>
      </c>
    </row>
    <row r="522" spans="1:1" x14ac:dyDescent="0.2">
      <c r="A522" t="s">
        <v>32</v>
      </c>
    </row>
    <row r="523" spans="1:1" x14ac:dyDescent="0.2">
      <c r="A523" t="s">
        <v>55</v>
      </c>
    </row>
    <row r="524" spans="1:1" x14ac:dyDescent="0.2">
      <c r="A524" t="s">
        <v>24</v>
      </c>
    </row>
    <row r="525" spans="1:1" x14ac:dyDescent="0.2">
      <c r="A525" t="s">
        <v>80</v>
      </c>
    </row>
    <row r="526" spans="1:1" x14ac:dyDescent="0.2">
      <c r="A526" t="s">
        <v>84</v>
      </c>
    </row>
    <row r="527" spans="1:1" x14ac:dyDescent="0.2">
      <c r="A527" t="s">
        <v>24</v>
      </c>
    </row>
    <row r="528" spans="1:1" x14ac:dyDescent="0.2">
      <c r="A528" t="s">
        <v>38</v>
      </c>
    </row>
    <row r="529" spans="1:1" x14ac:dyDescent="0.2">
      <c r="A529" t="s">
        <v>80</v>
      </c>
    </row>
    <row r="530" spans="1:1" x14ac:dyDescent="0.2">
      <c r="A530" t="s">
        <v>80</v>
      </c>
    </row>
    <row r="531" spans="1:1" x14ac:dyDescent="0.2">
      <c r="A531" t="s">
        <v>55</v>
      </c>
    </row>
    <row r="532" spans="1:1" x14ac:dyDescent="0.2">
      <c r="A532" t="s">
        <v>38</v>
      </c>
    </row>
    <row r="533" spans="1:1" x14ac:dyDescent="0.2">
      <c r="A533" t="s">
        <v>80</v>
      </c>
    </row>
    <row r="534" spans="1:1" x14ac:dyDescent="0.2">
      <c r="A534" t="s">
        <v>77</v>
      </c>
    </row>
    <row r="535" spans="1:1" x14ac:dyDescent="0.2">
      <c r="A535" t="s">
        <v>55</v>
      </c>
    </row>
    <row r="536" spans="1:1" x14ac:dyDescent="0.2">
      <c r="A536" t="s">
        <v>80</v>
      </c>
    </row>
    <row r="537" spans="1:1" x14ac:dyDescent="0.2">
      <c r="A537" t="s">
        <v>26</v>
      </c>
    </row>
    <row r="538" spans="1:1" x14ac:dyDescent="0.2">
      <c r="A538" t="s">
        <v>80</v>
      </c>
    </row>
    <row r="539" spans="1:1" x14ac:dyDescent="0.2">
      <c r="A539" t="s">
        <v>24</v>
      </c>
    </row>
    <row r="540" spans="1:1" x14ac:dyDescent="0.2">
      <c r="A540" t="s">
        <v>38</v>
      </c>
    </row>
    <row r="541" spans="1:1" x14ac:dyDescent="0.2">
      <c r="A541" t="s">
        <v>77</v>
      </c>
    </row>
    <row r="542" spans="1:1" x14ac:dyDescent="0.2">
      <c r="A542" t="s">
        <v>29</v>
      </c>
    </row>
    <row r="543" spans="1:1" x14ac:dyDescent="0.2">
      <c r="A543" t="s">
        <v>38</v>
      </c>
    </row>
    <row r="544" spans="1:1" x14ac:dyDescent="0.2">
      <c r="A544" t="s">
        <v>32</v>
      </c>
    </row>
    <row r="545" spans="1:1" x14ac:dyDescent="0.2">
      <c r="A545" t="s">
        <v>77</v>
      </c>
    </row>
    <row r="546" spans="1:1" x14ac:dyDescent="0.2">
      <c r="A546" t="s">
        <v>80</v>
      </c>
    </row>
    <row r="547" spans="1:1" x14ac:dyDescent="0.2">
      <c r="A547" t="s">
        <v>55</v>
      </c>
    </row>
    <row r="548" spans="1:1" x14ac:dyDescent="0.2">
      <c r="A548" t="s">
        <v>29</v>
      </c>
    </row>
    <row r="549" spans="1:1" x14ac:dyDescent="0.2">
      <c r="A549" t="s">
        <v>77</v>
      </c>
    </row>
    <row r="550" spans="1:1" x14ac:dyDescent="0.2">
      <c r="A550" t="s">
        <v>55</v>
      </c>
    </row>
    <row r="551" spans="1:1" x14ac:dyDescent="0.2">
      <c r="A551" t="s">
        <v>77</v>
      </c>
    </row>
    <row r="552" spans="1:1" x14ac:dyDescent="0.2">
      <c r="A552" t="s">
        <v>38</v>
      </c>
    </row>
    <row r="553" spans="1:1" x14ac:dyDescent="0.2">
      <c r="A553" t="s">
        <v>38</v>
      </c>
    </row>
    <row r="554" spans="1:1" x14ac:dyDescent="0.2">
      <c r="A554" t="s">
        <v>80</v>
      </c>
    </row>
    <row r="555" spans="1:1" x14ac:dyDescent="0.2">
      <c r="A555" t="s">
        <v>24</v>
      </c>
    </row>
    <row r="556" spans="1:1" x14ac:dyDescent="0.2">
      <c r="A556" t="s">
        <v>28</v>
      </c>
    </row>
    <row r="557" spans="1:1" x14ac:dyDescent="0.2">
      <c r="A557" t="s">
        <v>24</v>
      </c>
    </row>
    <row r="558" spans="1:1" x14ac:dyDescent="0.2">
      <c r="A558" t="s">
        <v>91</v>
      </c>
    </row>
    <row r="559" spans="1:1" x14ac:dyDescent="0.2">
      <c r="A559" t="s">
        <v>32</v>
      </c>
    </row>
    <row r="560" spans="1:1" x14ac:dyDescent="0.2">
      <c r="A560" t="s">
        <v>28</v>
      </c>
    </row>
    <row r="561" spans="1:1" x14ac:dyDescent="0.2">
      <c r="A561" t="s">
        <v>38</v>
      </c>
    </row>
    <row r="562" spans="1:1" x14ac:dyDescent="0.2">
      <c r="A562" t="s">
        <v>24</v>
      </c>
    </row>
    <row r="563" spans="1:1" x14ac:dyDescent="0.2">
      <c r="A563" t="s">
        <v>55</v>
      </c>
    </row>
    <row r="564" spans="1:1" x14ac:dyDescent="0.2">
      <c r="A564" t="s">
        <v>80</v>
      </c>
    </row>
    <row r="565" spans="1:1" x14ac:dyDescent="0.2">
      <c r="A565" t="s">
        <v>80</v>
      </c>
    </row>
    <row r="566" spans="1:1" x14ac:dyDescent="0.2">
      <c r="A566" t="s">
        <v>24</v>
      </c>
    </row>
    <row r="567" spans="1:1" x14ac:dyDescent="0.2">
      <c r="A567" t="s">
        <v>55</v>
      </c>
    </row>
    <row r="568" spans="1:1" x14ac:dyDescent="0.2">
      <c r="A568" t="s">
        <v>91</v>
      </c>
    </row>
    <row r="569" spans="1:1" x14ac:dyDescent="0.2">
      <c r="A569" t="s">
        <v>77</v>
      </c>
    </row>
    <row r="570" spans="1:1" x14ac:dyDescent="0.2">
      <c r="A570" t="s">
        <v>36</v>
      </c>
    </row>
    <row r="571" spans="1:1" x14ac:dyDescent="0.2">
      <c r="A571" t="s">
        <v>55</v>
      </c>
    </row>
    <row r="572" spans="1:1" x14ac:dyDescent="0.2">
      <c r="A572" t="s">
        <v>55</v>
      </c>
    </row>
    <row r="573" spans="1:1" x14ac:dyDescent="0.2">
      <c r="A573" t="s">
        <v>55</v>
      </c>
    </row>
    <row r="574" spans="1:1" x14ac:dyDescent="0.2">
      <c r="A574" t="s">
        <v>77</v>
      </c>
    </row>
    <row r="575" spans="1:1" x14ac:dyDescent="0.2">
      <c r="A575" t="s">
        <v>32</v>
      </c>
    </row>
    <row r="576" spans="1:1" x14ac:dyDescent="0.2">
      <c r="A576" t="s">
        <v>80</v>
      </c>
    </row>
    <row r="577" spans="1:1" x14ac:dyDescent="0.2">
      <c r="A577" t="s">
        <v>32</v>
      </c>
    </row>
    <row r="578" spans="1:1" x14ac:dyDescent="0.2">
      <c r="A578" t="s">
        <v>24</v>
      </c>
    </row>
    <row r="579" spans="1:1" x14ac:dyDescent="0.2">
      <c r="A579" t="s">
        <v>55</v>
      </c>
    </row>
    <row r="580" spans="1:1" x14ac:dyDescent="0.2">
      <c r="A580" t="s">
        <v>55</v>
      </c>
    </row>
    <row r="581" spans="1:1" x14ac:dyDescent="0.2">
      <c r="A581" t="s">
        <v>55</v>
      </c>
    </row>
    <row r="582" spans="1:1" x14ac:dyDescent="0.2">
      <c r="A582" t="s">
        <v>77</v>
      </c>
    </row>
    <row r="583" spans="1:1" x14ac:dyDescent="0.2">
      <c r="A583" t="s">
        <v>77</v>
      </c>
    </row>
    <row r="584" spans="1:1" x14ac:dyDescent="0.2">
      <c r="A584" t="s">
        <v>59</v>
      </c>
    </row>
    <row r="585" spans="1:1" x14ac:dyDescent="0.2">
      <c r="A585" t="s">
        <v>28</v>
      </c>
    </row>
    <row r="586" spans="1:1" x14ac:dyDescent="0.2">
      <c r="A586" t="s">
        <v>38</v>
      </c>
    </row>
    <row r="587" spans="1:1" x14ac:dyDescent="0.2">
      <c r="A587" t="s">
        <v>29</v>
      </c>
    </row>
    <row r="588" spans="1:1" x14ac:dyDescent="0.2">
      <c r="A588" t="s">
        <v>24</v>
      </c>
    </row>
    <row r="589" spans="1:1" x14ac:dyDescent="0.2">
      <c r="A589" t="s">
        <v>80</v>
      </c>
    </row>
    <row r="590" spans="1:1" x14ac:dyDescent="0.2">
      <c r="A590" t="s">
        <v>77</v>
      </c>
    </row>
    <row r="591" spans="1:1" x14ac:dyDescent="0.2">
      <c r="A591" t="s">
        <v>56</v>
      </c>
    </row>
    <row r="592" spans="1:1" x14ac:dyDescent="0.2">
      <c r="A592" t="s">
        <v>28</v>
      </c>
    </row>
    <row r="593" spans="1:1" x14ac:dyDescent="0.2">
      <c r="A593" t="s">
        <v>80</v>
      </c>
    </row>
    <row r="594" spans="1:1" x14ac:dyDescent="0.2">
      <c r="A594" t="s">
        <v>44</v>
      </c>
    </row>
    <row r="595" spans="1:1" x14ac:dyDescent="0.2">
      <c r="A595" t="s">
        <v>80</v>
      </c>
    </row>
    <row r="596" spans="1:1" x14ac:dyDescent="0.2">
      <c r="A596" t="s">
        <v>55</v>
      </c>
    </row>
    <row r="597" spans="1:1" x14ac:dyDescent="0.2">
      <c r="A597" t="s">
        <v>55</v>
      </c>
    </row>
    <row r="598" spans="1:1" x14ac:dyDescent="0.2">
      <c r="A598" t="s">
        <v>89</v>
      </c>
    </row>
    <row r="599" spans="1:1" x14ac:dyDescent="0.2">
      <c r="A599" t="s">
        <v>77</v>
      </c>
    </row>
    <row r="600" spans="1:1" x14ac:dyDescent="0.2">
      <c r="A600" t="s">
        <v>32</v>
      </c>
    </row>
    <row r="601" spans="1:1" x14ac:dyDescent="0.2">
      <c r="A601" t="s">
        <v>24</v>
      </c>
    </row>
    <row r="602" spans="1:1" x14ac:dyDescent="0.2">
      <c r="A602" t="s">
        <v>26</v>
      </c>
    </row>
    <row r="603" spans="1:1" x14ac:dyDescent="0.2">
      <c r="A603" t="s">
        <v>59</v>
      </c>
    </row>
    <row r="604" spans="1:1" x14ac:dyDescent="0.2">
      <c r="A604" t="s">
        <v>55</v>
      </c>
    </row>
    <row r="605" spans="1:1" x14ac:dyDescent="0.2">
      <c r="A605" t="s">
        <v>24</v>
      </c>
    </row>
    <row r="606" spans="1:1" x14ac:dyDescent="0.2">
      <c r="A606" t="s">
        <v>55</v>
      </c>
    </row>
    <row r="607" spans="1:1" x14ac:dyDescent="0.2">
      <c r="A607" t="s">
        <v>91</v>
      </c>
    </row>
    <row r="608" spans="1:1" x14ac:dyDescent="0.2">
      <c r="A608" t="s">
        <v>80</v>
      </c>
    </row>
    <row r="609" spans="1:1" x14ac:dyDescent="0.2">
      <c r="A609" t="s">
        <v>80</v>
      </c>
    </row>
    <row r="610" spans="1:1" x14ac:dyDescent="0.2">
      <c r="A610" t="s">
        <v>77</v>
      </c>
    </row>
    <row r="611" spans="1:1" x14ac:dyDescent="0.2">
      <c r="A611" t="s">
        <v>61</v>
      </c>
    </row>
    <row r="612" spans="1:1" x14ac:dyDescent="0.2">
      <c r="A612" t="s">
        <v>55</v>
      </c>
    </row>
    <row r="613" spans="1:1" x14ac:dyDescent="0.2">
      <c r="A613" t="s">
        <v>26</v>
      </c>
    </row>
    <row r="614" spans="1:1" x14ac:dyDescent="0.2">
      <c r="A614" t="s">
        <v>88</v>
      </c>
    </row>
    <row r="615" spans="1:1" x14ac:dyDescent="0.2">
      <c r="A615" t="s">
        <v>32</v>
      </c>
    </row>
    <row r="616" spans="1:1" x14ac:dyDescent="0.2">
      <c r="A616" t="s">
        <v>80</v>
      </c>
    </row>
    <row r="617" spans="1:1" x14ac:dyDescent="0.2">
      <c r="A617" t="s">
        <v>24</v>
      </c>
    </row>
    <row r="618" spans="1:1" x14ac:dyDescent="0.2">
      <c r="A618" t="s">
        <v>61</v>
      </c>
    </row>
    <row r="619" spans="1:1" x14ac:dyDescent="0.2">
      <c r="A619" t="s">
        <v>55</v>
      </c>
    </row>
    <row r="620" spans="1:1" x14ac:dyDescent="0.2">
      <c r="A620" t="s">
        <v>24</v>
      </c>
    </row>
    <row r="621" spans="1:1" x14ac:dyDescent="0.2">
      <c r="A621" t="s">
        <v>55</v>
      </c>
    </row>
    <row r="622" spans="1:1" x14ac:dyDescent="0.2">
      <c r="A622" t="s">
        <v>55</v>
      </c>
    </row>
    <row r="623" spans="1:1" x14ac:dyDescent="0.2">
      <c r="A623" t="s">
        <v>83</v>
      </c>
    </row>
    <row r="624" spans="1:1" x14ac:dyDescent="0.2">
      <c r="A624" t="s">
        <v>80</v>
      </c>
    </row>
    <row r="625" spans="1:1" x14ac:dyDescent="0.2">
      <c r="A625" t="s">
        <v>80</v>
      </c>
    </row>
    <row r="626" spans="1:1" x14ac:dyDescent="0.2">
      <c r="A626" t="s">
        <v>55</v>
      </c>
    </row>
    <row r="627" spans="1:1" x14ac:dyDescent="0.2">
      <c r="A627" t="s">
        <v>77</v>
      </c>
    </row>
    <row r="628" spans="1:1" x14ac:dyDescent="0.2">
      <c r="A628" t="s">
        <v>24</v>
      </c>
    </row>
    <row r="629" spans="1:1" x14ac:dyDescent="0.2">
      <c r="A629" t="s">
        <v>77</v>
      </c>
    </row>
    <row r="630" spans="1:1" x14ac:dyDescent="0.2">
      <c r="A630" t="s">
        <v>26</v>
      </c>
    </row>
    <row r="631" spans="1:1" x14ac:dyDescent="0.2">
      <c r="A631" t="s">
        <v>80</v>
      </c>
    </row>
    <row r="632" spans="1:1" x14ac:dyDescent="0.2">
      <c r="A632" t="s">
        <v>55</v>
      </c>
    </row>
    <row r="633" spans="1:1" x14ac:dyDescent="0.2">
      <c r="A633" t="s">
        <v>59</v>
      </c>
    </row>
    <row r="634" spans="1:1" x14ac:dyDescent="0.2">
      <c r="A634" t="s">
        <v>26</v>
      </c>
    </row>
    <row r="635" spans="1:1" x14ac:dyDescent="0.2">
      <c r="A635" t="s">
        <v>29</v>
      </c>
    </row>
    <row r="636" spans="1:1" x14ac:dyDescent="0.2">
      <c r="A636" t="s">
        <v>29</v>
      </c>
    </row>
    <row r="637" spans="1:1" x14ac:dyDescent="0.2">
      <c r="A637" t="s">
        <v>38</v>
      </c>
    </row>
    <row r="638" spans="1:1" x14ac:dyDescent="0.2">
      <c r="A638" t="s">
        <v>61</v>
      </c>
    </row>
    <row r="639" spans="1:1" x14ac:dyDescent="0.2">
      <c r="A639" t="s">
        <v>55</v>
      </c>
    </row>
    <row r="640" spans="1:1" x14ac:dyDescent="0.2">
      <c r="A640" t="s">
        <v>77</v>
      </c>
    </row>
    <row r="641" spans="1:1" x14ac:dyDescent="0.2">
      <c r="A641" t="s">
        <v>55</v>
      </c>
    </row>
    <row r="642" spans="1:1" x14ac:dyDescent="0.2">
      <c r="A642" t="s">
        <v>80</v>
      </c>
    </row>
    <row r="643" spans="1:1" x14ac:dyDescent="0.2">
      <c r="A643" t="s">
        <v>80</v>
      </c>
    </row>
    <row r="644" spans="1:1" x14ac:dyDescent="0.2">
      <c r="A644" t="s">
        <v>30</v>
      </c>
    </row>
    <row r="645" spans="1:1" x14ac:dyDescent="0.2">
      <c r="A645" t="s">
        <v>80</v>
      </c>
    </row>
    <row r="646" spans="1:1" x14ac:dyDescent="0.2">
      <c r="A646" t="s">
        <v>24</v>
      </c>
    </row>
    <row r="647" spans="1:1" x14ac:dyDescent="0.2">
      <c r="A647" t="s">
        <v>26</v>
      </c>
    </row>
    <row r="648" spans="1:1" x14ac:dyDescent="0.2">
      <c r="A648" t="s">
        <v>80</v>
      </c>
    </row>
    <row r="649" spans="1:1" x14ac:dyDescent="0.2">
      <c r="A649" t="s">
        <v>28</v>
      </c>
    </row>
    <row r="650" spans="1:1" x14ac:dyDescent="0.2">
      <c r="A650" t="s">
        <v>24</v>
      </c>
    </row>
    <row r="651" spans="1:1" x14ac:dyDescent="0.2">
      <c r="A651" t="s">
        <v>100</v>
      </c>
    </row>
    <row r="652" spans="1:1" x14ac:dyDescent="0.2">
      <c r="A652" t="s">
        <v>36</v>
      </c>
    </row>
    <row r="653" spans="1:1" x14ac:dyDescent="0.2">
      <c r="A653" t="s">
        <v>84</v>
      </c>
    </row>
    <row r="654" spans="1:1" x14ac:dyDescent="0.2">
      <c r="A654" t="s">
        <v>24</v>
      </c>
    </row>
    <row r="655" spans="1:1" x14ac:dyDescent="0.2">
      <c r="A655" t="s">
        <v>55</v>
      </c>
    </row>
    <row r="656" spans="1:1" x14ac:dyDescent="0.2">
      <c r="A656" t="s">
        <v>80</v>
      </c>
    </row>
    <row r="657" spans="1:1" x14ac:dyDescent="0.2">
      <c r="A657" t="s">
        <v>55</v>
      </c>
    </row>
    <row r="658" spans="1:1" x14ac:dyDescent="0.2">
      <c r="A658" t="s">
        <v>26</v>
      </c>
    </row>
    <row r="659" spans="1:1" x14ac:dyDescent="0.2">
      <c r="A659" t="s">
        <v>24</v>
      </c>
    </row>
    <row r="660" spans="1:1" x14ac:dyDescent="0.2">
      <c r="A660" t="s">
        <v>62</v>
      </c>
    </row>
    <row r="661" spans="1:1" x14ac:dyDescent="0.2">
      <c r="A661" t="s">
        <v>55</v>
      </c>
    </row>
    <row r="662" spans="1:1" x14ac:dyDescent="0.2">
      <c r="A662" t="s">
        <v>80</v>
      </c>
    </row>
    <row r="663" spans="1:1" x14ac:dyDescent="0.2">
      <c r="A663" t="s">
        <v>55</v>
      </c>
    </row>
    <row r="664" spans="1:1" x14ac:dyDescent="0.2">
      <c r="A664" t="s">
        <v>55</v>
      </c>
    </row>
    <row r="665" spans="1:1" x14ac:dyDescent="0.2">
      <c r="A665" t="s">
        <v>28</v>
      </c>
    </row>
    <row r="666" spans="1:1" x14ac:dyDescent="0.2">
      <c r="A666" t="s">
        <v>55</v>
      </c>
    </row>
    <row r="667" spans="1:1" x14ac:dyDescent="0.2">
      <c r="A667" t="s">
        <v>24</v>
      </c>
    </row>
    <row r="668" spans="1:1" x14ac:dyDescent="0.2">
      <c r="A668" t="s">
        <v>55</v>
      </c>
    </row>
    <row r="669" spans="1:1" x14ac:dyDescent="0.2">
      <c r="A669" t="s">
        <v>80</v>
      </c>
    </row>
    <row r="670" spans="1:1" x14ac:dyDescent="0.2">
      <c r="A670" t="s">
        <v>56</v>
      </c>
    </row>
    <row r="671" spans="1:1" x14ac:dyDescent="0.2">
      <c r="A671" t="s">
        <v>80</v>
      </c>
    </row>
    <row r="672" spans="1:1" x14ac:dyDescent="0.2">
      <c r="A672" t="s">
        <v>55</v>
      </c>
    </row>
    <row r="673" spans="1:1" x14ac:dyDescent="0.2">
      <c r="A673" t="s">
        <v>24</v>
      </c>
    </row>
    <row r="674" spans="1:1" x14ac:dyDescent="0.2">
      <c r="A674" t="s">
        <v>55</v>
      </c>
    </row>
    <row r="675" spans="1:1" x14ac:dyDescent="0.2">
      <c r="A675" t="s">
        <v>91</v>
      </c>
    </row>
    <row r="676" spans="1:1" x14ac:dyDescent="0.2">
      <c r="A676" t="s">
        <v>77</v>
      </c>
    </row>
    <row r="677" spans="1:1" x14ac:dyDescent="0.2">
      <c r="A677" t="s">
        <v>80</v>
      </c>
    </row>
    <row r="678" spans="1:1" x14ac:dyDescent="0.2">
      <c r="A678" t="s">
        <v>24</v>
      </c>
    </row>
    <row r="679" spans="1:1" x14ac:dyDescent="0.2">
      <c r="A679" t="s">
        <v>80</v>
      </c>
    </row>
    <row r="680" spans="1:1" x14ac:dyDescent="0.2">
      <c r="A680" t="s">
        <v>55</v>
      </c>
    </row>
    <row r="681" spans="1:1" x14ac:dyDescent="0.2">
      <c r="A681" t="s">
        <v>55</v>
      </c>
    </row>
    <row r="682" spans="1:1" x14ac:dyDescent="0.2">
      <c r="A682" t="s">
        <v>55</v>
      </c>
    </row>
    <row r="683" spans="1:1" x14ac:dyDescent="0.2">
      <c r="A683" t="s">
        <v>77</v>
      </c>
    </row>
    <row r="684" spans="1:1" x14ac:dyDescent="0.2">
      <c r="A684" t="s">
        <v>55</v>
      </c>
    </row>
    <row r="685" spans="1:1" x14ac:dyDescent="0.2">
      <c r="A685" t="s">
        <v>77</v>
      </c>
    </row>
    <row r="686" spans="1:1" x14ac:dyDescent="0.2">
      <c r="A686" t="s">
        <v>55</v>
      </c>
    </row>
    <row r="687" spans="1:1" x14ac:dyDescent="0.2">
      <c r="A687" t="s">
        <v>55</v>
      </c>
    </row>
    <row r="688" spans="1:1" x14ac:dyDescent="0.2">
      <c r="A688" t="s">
        <v>26</v>
      </c>
    </row>
    <row r="689" spans="1:1" x14ac:dyDescent="0.2">
      <c r="A689" t="s">
        <v>55</v>
      </c>
    </row>
    <row r="690" spans="1:1" x14ac:dyDescent="0.2">
      <c r="A690" t="s">
        <v>77</v>
      </c>
    </row>
    <row r="691" spans="1:1" x14ac:dyDescent="0.2">
      <c r="A691" t="s">
        <v>55</v>
      </c>
    </row>
    <row r="692" spans="1:1" x14ac:dyDescent="0.2">
      <c r="A692" t="s">
        <v>24</v>
      </c>
    </row>
    <row r="693" spans="1:1" x14ac:dyDescent="0.2">
      <c r="A693" t="s">
        <v>26</v>
      </c>
    </row>
    <row r="694" spans="1:1" x14ac:dyDescent="0.2">
      <c r="A694" t="s">
        <v>77</v>
      </c>
    </row>
    <row r="695" spans="1:1" x14ac:dyDescent="0.2">
      <c r="A695" t="s">
        <v>81</v>
      </c>
    </row>
    <row r="696" spans="1:1" x14ac:dyDescent="0.2">
      <c r="A696" t="s">
        <v>77</v>
      </c>
    </row>
    <row r="697" spans="1:1" x14ac:dyDescent="0.2">
      <c r="A697" t="s">
        <v>55</v>
      </c>
    </row>
    <row r="698" spans="1:1" x14ac:dyDescent="0.2">
      <c r="A698" t="s">
        <v>80</v>
      </c>
    </row>
    <row r="699" spans="1:1" x14ac:dyDescent="0.2">
      <c r="A699" t="s">
        <v>24</v>
      </c>
    </row>
    <row r="700" spans="1:1" x14ac:dyDescent="0.2">
      <c r="A700" t="s">
        <v>55</v>
      </c>
    </row>
    <row r="701" spans="1:1" x14ac:dyDescent="0.2">
      <c r="A701" t="s">
        <v>24</v>
      </c>
    </row>
    <row r="702" spans="1:1" x14ac:dyDescent="0.2">
      <c r="A702" t="s">
        <v>26</v>
      </c>
    </row>
    <row r="703" spans="1:1" x14ac:dyDescent="0.2">
      <c r="A703" t="s">
        <v>77</v>
      </c>
    </row>
    <row r="704" spans="1:1" x14ac:dyDescent="0.2">
      <c r="A704" t="s">
        <v>24</v>
      </c>
    </row>
    <row r="705" spans="1:1" x14ac:dyDescent="0.2">
      <c r="A705" t="s">
        <v>38</v>
      </c>
    </row>
    <row r="706" spans="1:1" x14ac:dyDescent="0.2">
      <c r="A706" t="s">
        <v>55</v>
      </c>
    </row>
    <row r="707" spans="1:1" x14ac:dyDescent="0.2">
      <c r="A707" t="s">
        <v>55</v>
      </c>
    </row>
    <row r="708" spans="1:1" x14ac:dyDescent="0.2">
      <c r="A708" t="s">
        <v>80</v>
      </c>
    </row>
    <row r="709" spans="1:1" x14ac:dyDescent="0.2">
      <c r="A709" t="s">
        <v>80</v>
      </c>
    </row>
    <row r="710" spans="1:1" x14ac:dyDescent="0.2">
      <c r="A710" t="s">
        <v>29</v>
      </c>
    </row>
    <row r="711" spans="1:1" x14ac:dyDescent="0.2">
      <c r="A711" t="s">
        <v>77</v>
      </c>
    </row>
    <row r="712" spans="1:1" x14ac:dyDescent="0.2">
      <c r="A712" t="s">
        <v>55</v>
      </c>
    </row>
    <row r="713" spans="1:1" x14ac:dyDescent="0.2">
      <c r="A713" t="s">
        <v>26</v>
      </c>
    </row>
    <row r="714" spans="1:1" x14ac:dyDescent="0.2">
      <c r="A714" t="s">
        <v>77</v>
      </c>
    </row>
    <row r="715" spans="1:1" x14ac:dyDescent="0.2">
      <c r="A715" t="s">
        <v>77</v>
      </c>
    </row>
    <row r="716" spans="1:1" x14ac:dyDescent="0.2">
      <c r="A716" t="s">
        <v>55</v>
      </c>
    </row>
    <row r="717" spans="1:1" x14ac:dyDescent="0.2">
      <c r="A717" t="s">
        <v>77</v>
      </c>
    </row>
    <row r="718" spans="1:1" x14ac:dyDescent="0.2">
      <c r="A718" t="s">
        <v>77</v>
      </c>
    </row>
    <row r="719" spans="1:1" x14ac:dyDescent="0.2">
      <c r="A719" t="s">
        <v>24</v>
      </c>
    </row>
    <row r="720" spans="1:1" x14ac:dyDescent="0.2">
      <c r="A720" t="s">
        <v>55</v>
      </c>
    </row>
    <row r="721" spans="1:1" x14ac:dyDescent="0.2">
      <c r="A721" t="s">
        <v>29</v>
      </c>
    </row>
    <row r="722" spans="1:1" x14ac:dyDescent="0.2">
      <c r="A722" t="s">
        <v>55</v>
      </c>
    </row>
    <row r="723" spans="1:1" x14ac:dyDescent="0.2">
      <c r="A723" t="s">
        <v>55</v>
      </c>
    </row>
    <row r="724" spans="1:1" x14ac:dyDescent="0.2">
      <c r="A724" t="s">
        <v>55</v>
      </c>
    </row>
    <row r="725" spans="1:1" x14ac:dyDescent="0.2">
      <c r="A725" t="s">
        <v>55</v>
      </c>
    </row>
    <row r="726" spans="1:1" x14ac:dyDescent="0.2">
      <c r="A726" t="s">
        <v>55</v>
      </c>
    </row>
    <row r="727" spans="1:1" x14ac:dyDescent="0.2">
      <c r="A727" t="s">
        <v>55</v>
      </c>
    </row>
    <row r="728" spans="1:1" x14ac:dyDescent="0.2">
      <c r="A728" t="s">
        <v>32</v>
      </c>
    </row>
    <row r="729" spans="1:1" x14ac:dyDescent="0.2">
      <c r="A729" t="s">
        <v>55</v>
      </c>
    </row>
    <row r="730" spans="1:1" x14ac:dyDescent="0.2">
      <c r="A730" t="s">
        <v>103</v>
      </c>
    </row>
    <row r="731" spans="1:1" x14ac:dyDescent="0.2">
      <c r="A731" t="s">
        <v>38</v>
      </c>
    </row>
    <row r="732" spans="1:1" x14ac:dyDescent="0.2">
      <c r="A732" t="s">
        <v>80</v>
      </c>
    </row>
    <row r="733" spans="1:1" x14ac:dyDescent="0.2">
      <c r="A733" t="s">
        <v>100</v>
      </c>
    </row>
    <row r="734" spans="1:1" x14ac:dyDescent="0.2">
      <c r="A734" t="s">
        <v>24</v>
      </c>
    </row>
    <row r="735" spans="1:1" x14ac:dyDescent="0.2">
      <c r="A735" t="s">
        <v>80</v>
      </c>
    </row>
    <row r="736" spans="1:1" x14ac:dyDescent="0.2">
      <c r="A736" t="s">
        <v>88</v>
      </c>
    </row>
    <row r="737" spans="1:1" x14ac:dyDescent="0.2">
      <c r="A737" t="s">
        <v>80</v>
      </c>
    </row>
    <row r="738" spans="1:1" x14ac:dyDescent="0.2">
      <c r="A738" t="s">
        <v>77</v>
      </c>
    </row>
    <row r="739" spans="1:1" x14ac:dyDescent="0.2">
      <c r="A739" t="s">
        <v>55</v>
      </c>
    </row>
    <row r="740" spans="1:1" x14ac:dyDescent="0.2">
      <c r="A740" t="s">
        <v>28</v>
      </c>
    </row>
    <row r="741" spans="1:1" x14ac:dyDescent="0.2">
      <c r="A741" t="s">
        <v>24</v>
      </c>
    </row>
    <row r="742" spans="1:1" x14ac:dyDescent="0.2">
      <c r="A742" t="s">
        <v>24</v>
      </c>
    </row>
    <row r="743" spans="1:1" x14ac:dyDescent="0.2">
      <c r="A743" t="s">
        <v>77</v>
      </c>
    </row>
    <row r="744" spans="1:1" x14ac:dyDescent="0.2">
      <c r="A744" t="s">
        <v>38</v>
      </c>
    </row>
    <row r="745" spans="1:1" x14ac:dyDescent="0.2">
      <c r="A745" t="s">
        <v>24</v>
      </c>
    </row>
    <row r="746" spans="1:1" x14ac:dyDescent="0.2">
      <c r="A746" t="s">
        <v>24</v>
      </c>
    </row>
    <row r="747" spans="1:1" x14ac:dyDescent="0.2">
      <c r="A747" t="s">
        <v>26</v>
      </c>
    </row>
    <row r="748" spans="1:1" x14ac:dyDescent="0.2">
      <c r="A748" t="s">
        <v>28</v>
      </c>
    </row>
    <row r="749" spans="1:1" x14ac:dyDescent="0.2">
      <c r="A749" t="s">
        <v>26</v>
      </c>
    </row>
    <row r="750" spans="1:1" x14ac:dyDescent="0.2">
      <c r="A750" t="s">
        <v>30</v>
      </c>
    </row>
    <row r="751" spans="1:1" x14ac:dyDescent="0.2">
      <c r="A751" t="s">
        <v>77</v>
      </c>
    </row>
    <row r="752" spans="1:1" x14ac:dyDescent="0.2">
      <c r="A752" t="s">
        <v>56</v>
      </c>
    </row>
    <row r="753" spans="1:1" x14ac:dyDescent="0.2">
      <c r="A753" t="s">
        <v>80</v>
      </c>
    </row>
    <row r="754" spans="1:1" x14ac:dyDescent="0.2">
      <c r="A754" t="s">
        <v>80</v>
      </c>
    </row>
    <row r="755" spans="1:1" x14ac:dyDescent="0.2">
      <c r="A755" t="s">
        <v>84</v>
      </c>
    </row>
    <row r="756" spans="1:1" x14ac:dyDescent="0.2">
      <c r="A756" t="s">
        <v>32</v>
      </c>
    </row>
    <row r="757" spans="1:1" x14ac:dyDescent="0.2">
      <c r="A757" t="s">
        <v>55</v>
      </c>
    </row>
    <row r="758" spans="1:1" x14ac:dyDescent="0.2">
      <c r="A758" t="s">
        <v>24</v>
      </c>
    </row>
    <row r="759" spans="1:1" x14ac:dyDescent="0.2">
      <c r="A759" t="s">
        <v>55</v>
      </c>
    </row>
    <row r="760" spans="1:1" x14ac:dyDescent="0.2">
      <c r="A760" t="s">
        <v>32</v>
      </c>
    </row>
    <row r="761" spans="1:1" x14ac:dyDescent="0.2">
      <c r="A761" t="s">
        <v>24</v>
      </c>
    </row>
    <row r="762" spans="1:1" x14ac:dyDescent="0.2">
      <c r="A762" t="s">
        <v>80</v>
      </c>
    </row>
    <row r="763" spans="1:1" x14ac:dyDescent="0.2">
      <c r="A763" t="s">
        <v>26</v>
      </c>
    </row>
    <row r="764" spans="1:1" x14ac:dyDescent="0.2">
      <c r="A764" t="s">
        <v>88</v>
      </c>
    </row>
    <row r="765" spans="1:1" x14ac:dyDescent="0.2">
      <c r="A765" t="s">
        <v>24</v>
      </c>
    </row>
    <row r="766" spans="1:1" x14ac:dyDescent="0.2">
      <c r="A766" t="s">
        <v>77</v>
      </c>
    </row>
    <row r="767" spans="1:1" x14ac:dyDescent="0.2">
      <c r="A767" t="s">
        <v>80</v>
      </c>
    </row>
    <row r="768" spans="1:1" x14ac:dyDescent="0.2">
      <c r="A768" t="s">
        <v>38</v>
      </c>
    </row>
    <row r="769" spans="1:1" x14ac:dyDescent="0.2">
      <c r="A769" t="s">
        <v>55</v>
      </c>
    </row>
    <row r="770" spans="1:1" x14ac:dyDescent="0.2">
      <c r="A770" t="s">
        <v>80</v>
      </c>
    </row>
    <row r="771" spans="1:1" x14ac:dyDescent="0.2">
      <c r="A771" t="s">
        <v>80</v>
      </c>
    </row>
    <row r="772" spans="1:1" x14ac:dyDescent="0.2">
      <c r="A772" t="s">
        <v>55</v>
      </c>
    </row>
    <row r="773" spans="1:1" x14ac:dyDescent="0.2">
      <c r="A773" t="s">
        <v>55</v>
      </c>
    </row>
    <row r="774" spans="1:1" x14ac:dyDescent="0.2">
      <c r="A774" t="s">
        <v>80</v>
      </c>
    </row>
    <row r="775" spans="1:1" x14ac:dyDescent="0.2">
      <c r="A775" t="s">
        <v>80</v>
      </c>
    </row>
    <row r="776" spans="1:1" x14ac:dyDescent="0.2">
      <c r="A776" t="s">
        <v>55</v>
      </c>
    </row>
    <row r="777" spans="1:1" x14ac:dyDescent="0.2">
      <c r="A777" t="s">
        <v>24</v>
      </c>
    </row>
    <row r="778" spans="1:1" x14ac:dyDescent="0.2">
      <c r="A778" t="s">
        <v>55</v>
      </c>
    </row>
    <row r="779" spans="1:1" x14ac:dyDescent="0.2">
      <c r="A779" t="s">
        <v>32</v>
      </c>
    </row>
    <row r="780" spans="1:1" x14ac:dyDescent="0.2">
      <c r="A780" t="s">
        <v>77</v>
      </c>
    </row>
    <row r="781" spans="1:1" x14ac:dyDescent="0.2">
      <c r="A781" t="s">
        <v>80</v>
      </c>
    </row>
    <row r="782" spans="1:1" x14ac:dyDescent="0.2">
      <c r="A782" t="s">
        <v>56</v>
      </c>
    </row>
    <row r="783" spans="1:1" x14ac:dyDescent="0.2">
      <c r="A783" t="s">
        <v>77</v>
      </c>
    </row>
    <row r="784" spans="1:1" x14ac:dyDescent="0.2">
      <c r="A784" t="s">
        <v>80</v>
      </c>
    </row>
    <row r="785" spans="1:1" x14ac:dyDescent="0.2">
      <c r="A785" t="s">
        <v>55</v>
      </c>
    </row>
    <row r="786" spans="1:1" x14ac:dyDescent="0.2">
      <c r="A786" t="s">
        <v>80</v>
      </c>
    </row>
    <row r="787" spans="1:1" x14ac:dyDescent="0.2">
      <c r="A787" t="s">
        <v>80</v>
      </c>
    </row>
    <row r="788" spans="1:1" x14ac:dyDescent="0.2">
      <c r="A788" t="s">
        <v>38</v>
      </c>
    </row>
    <row r="789" spans="1:1" x14ac:dyDescent="0.2">
      <c r="A789" t="s">
        <v>55</v>
      </c>
    </row>
    <row r="790" spans="1:1" x14ac:dyDescent="0.2">
      <c r="A790" t="s">
        <v>26</v>
      </c>
    </row>
    <row r="791" spans="1:1" x14ac:dyDescent="0.2">
      <c r="A791" t="s">
        <v>30</v>
      </c>
    </row>
    <row r="792" spans="1:1" x14ac:dyDescent="0.2">
      <c r="A792" t="s">
        <v>61</v>
      </c>
    </row>
    <row r="793" spans="1:1" x14ac:dyDescent="0.2">
      <c r="A793" t="s">
        <v>55</v>
      </c>
    </row>
    <row r="794" spans="1:1" x14ac:dyDescent="0.2">
      <c r="A794" t="s">
        <v>77</v>
      </c>
    </row>
    <row r="795" spans="1:1" x14ac:dyDescent="0.2">
      <c r="A795" t="s">
        <v>28</v>
      </c>
    </row>
    <row r="796" spans="1:1" x14ac:dyDescent="0.2">
      <c r="A796" t="s">
        <v>61</v>
      </c>
    </row>
    <row r="797" spans="1:1" x14ac:dyDescent="0.2">
      <c r="A797" t="s">
        <v>26</v>
      </c>
    </row>
    <row r="798" spans="1:1" x14ac:dyDescent="0.2">
      <c r="A798" t="s">
        <v>80</v>
      </c>
    </row>
    <row r="799" spans="1:1" x14ac:dyDescent="0.2">
      <c r="A799" t="s">
        <v>55</v>
      </c>
    </row>
    <row r="800" spans="1:1" x14ac:dyDescent="0.2">
      <c r="A800" t="s">
        <v>77</v>
      </c>
    </row>
    <row r="801" spans="1:1" x14ac:dyDescent="0.2">
      <c r="A801" t="s">
        <v>89</v>
      </c>
    </row>
    <row r="802" spans="1:1" x14ac:dyDescent="0.2">
      <c r="A802" t="s">
        <v>80</v>
      </c>
    </row>
    <row r="803" spans="1:1" x14ac:dyDescent="0.2">
      <c r="A803" t="s">
        <v>91</v>
      </c>
    </row>
    <row r="804" spans="1:1" x14ac:dyDescent="0.2">
      <c r="A804" t="s">
        <v>26</v>
      </c>
    </row>
    <row r="805" spans="1:1" x14ac:dyDescent="0.2">
      <c r="A805" t="s">
        <v>91</v>
      </c>
    </row>
    <row r="806" spans="1:1" x14ac:dyDescent="0.2">
      <c r="A806" t="s">
        <v>79</v>
      </c>
    </row>
    <row r="807" spans="1:1" x14ac:dyDescent="0.2">
      <c r="A807" t="s">
        <v>55</v>
      </c>
    </row>
    <row r="808" spans="1:1" x14ac:dyDescent="0.2">
      <c r="A808" t="s">
        <v>80</v>
      </c>
    </row>
    <row r="809" spans="1:1" x14ac:dyDescent="0.2">
      <c r="A809" t="s">
        <v>55</v>
      </c>
    </row>
    <row r="810" spans="1:1" x14ac:dyDescent="0.2">
      <c r="A810" t="s">
        <v>80</v>
      </c>
    </row>
    <row r="811" spans="1:1" x14ac:dyDescent="0.2">
      <c r="A811" t="s">
        <v>55</v>
      </c>
    </row>
    <row r="812" spans="1:1" x14ac:dyDescent="0.2">
      <c r="A812" t="s">
        <v>77</v>
      </c>
    </row>
    <row r="813" spans="1:1" x14ac:dyDescent="0.2">
      <c r="A813" t="s">
        <v>26</v>
      </c>
    </row>
    <row r="814" spans="1:1" x14ac:dyDescent="0.2">
      <c r="A814" t="s">
        <v>55</v>
      </c>
    </row>
    <row r="815" spans="1:1" x14ac:dyDescent="0.2">
      <c r="A815" t="s">
        <v>24</v>
      </c>
    </row>
    <row r="816" spans="1:1" x14ac:dyDescent="0.2">
      <c r="A816" t="s">
        <v>29</v>
      </c>
    </row>
    <row r="817" spans="1:1" x14ac:dyDescent="0.2">
      <c r="A817" t="s">
        <v>29</v>
      </c>
    </row>
    <row r="818" spans="1:1" x14ac:dyDescent="0.2">
      <c r="A818" t="s">
        <v>77</v>
      </c>
    </row>
    <row r="819" spans="1:1" x14ac:dyDescent="0.2">
      <c r="A819" t="s">
        <v>59</v>
      </c>
    </row>
    <row r="820" spans="1:1" x14ac:dyDescent="0.2">
      <c r="A820" t="s">
        <v>55</v>
      </c>
    </row>
    <row r="821" spans="1:1" x14ac:dyDescent="0.2">
      <c r="A821" t="s">
        <v>55</v>
      </c>
    </row>
    <row r="822" spans="1:1" x14ac:dyDescent="0.2">
      <c r="A822" t="s">
        <v>24</v>
      </c>
    </row>
    <row r="823" spans="1:1" x14ac:dyDescent="0.2">
      <c r="A823" t="s">
        <v>55</v>
      </c>
    </row>
    <row r="824" spans="1:1" x14ac:dyDescent="0.2">
      <c r="A824" t="s">
        <v>55</v>
      </c>
    </row>
    <row r="825" spans="1:1" x14ac:dyDescent="0.2">
      <c r="A825" t="s">
        <v>55</v>
      </c>
    </row>
    <row r="826" spans="1:1" x14ac:dyDescent="0.2">
      <c r="A826" t="s">
        <v>26</v>
      </c>
    </row>
    <row r="827" spans="1:1" x14ac:dyDescent="0.2">
      <c r="A827" t="s">
        <v>26</v>
      </c>
    </row>
    <row r="828" spans="1:1" x14ac:dyDescent="0.2">
      <c r="A828" t="s">
        <v>77</v>
      </c>
    </row>
    <row r="829" spans="1:1" x14ac:dyDescent="0.2">
      <c r="A829" t="s">
        <v>80</v>
      </c>
    </row>
    <row r="830" spans="1:1" x14ac:dyDescent="0.2">
      <c r="A830" t="s">
        <v>24</v>
      </c>
    </row>
    <row r="831" spans="1:1" x14ac:dyDescent="0.2">
      <c r="A831" t="s">
        <v>80</v>
      </c>
    </row>
    <row r="832" spans="1:1" x14ac:dyDescent="0.2">
      <c r="A832" t="s">
        <v>32</v>
      </c>
    </row>
    <row r="833" spans="1:1" x14ac:dyDescent="0.2">
      <c r="A833" t="s">
        <v>80</v>
      </c>
    </row>
    <row r="834" spans="1:1" x14ac:dyDescent="0.2">
      <c r="A834" t="s">
        <v>80</v>
      </c>
    </row>
    <row r="835" spans="1:1" x14ac:dyDescent="0.2">
      <c r="A835" t="s">
        <v>26</v>
      </c>
    </row>
    <row r="836" spans="1:1" x14ac:dyDescent="0.2">
      <c r="A836" t="s">
        <v>80</v>
      </c>
    </row>
    <row r="837" spans="1:1" x14ac:dyDescent="0.2">
      <c r="A837" t="s">
        <v>77</v>
      </c>
    </row>
    <row r="838" spans="1:1" x14ac:dyDescent="0.2">
      <c r="A838" t="s">
        <v>80</v>
      </c>
    </row>
    <row r="839" spans="1:1" x14ac:dyDescent="0.2">
      <c r="A839" t="s">
        <v>80</v>
      </c>
    </row>
    <row r="840" spans="1:1" x14ac:dyDescent="0.2">
      <c r="A840" t="s">
        <v>55</v>
      </c>
    </row>
    <row r="841" spans="1:1" x14ac:dyDescent="0.2">
      <c r="A841" t="s">
        <v>30</v>
      </c>
    </row>
    <row r="842" spans="1:1" x14ac:dyDescent="0.2">
      <c r="A842" t="s">
        <v>30</v>
      </c>
    </row>
    <row r="843" spans="1:1" x14ac:dyDescent="0.2">
      <c r="A843" t="s">
        <v>55</v>
      </c>
    </row>
    <row r="844" spans="1:1" x14ac:dyDescent="0.2">
      <c r="A844" t="s">
        <v>29</v>
      </c>
    </row>
    <row r="845" spans="1:1" x14ac:dyDescent="0.2">
      <c r="A845" t="s">
        <v>77</v>
      </c>
    </row>
    <row r="846" spans="1:1" x14ac:dyDescent="0.2">
      <c r="A846" t="s">
        <v>55</v>
      </c>
    </row>
    <row r="847" spans="1:1" x14ac:dyDescent="0.2">
      <c r="A847" t="s">
        <v>38</v>
      </c>
    </row>
    <row r="848" spans="1:1" x14ac:dyDescent="0.2">
      <c r="A848" t="s">
        <v>28</v>
      </c>
    </row>
    <row r="849" spans="1:1" x14ac:dyDescent="0.2">
      <c r="A849" t="s">
        <v>55</v>
      </c>
    </row>
    <row r="850" spans="1:1" x14ac:dyDescent="0.2">
      <c r="A850" t="s">
        <v>32</v>
      </c>
    </row>
    <row r="851" spans="1:1" x14ac:dyDescent="0.2">
      <c r="A851" t="s">
        <v>80</v>
      </c>
    </row>
    <row r="852" spans="1:1" x14ac:dyDescent="0.2">
      <c r="A852" t="s">
        <v>84</v>
      </c>
    </row>
    <row r="853" spans="1:1" x14ac:dyDescent="0.2">
      <c r="A853" t="s">
        <v>83</v>
      </c>
    </row>
    <row r="854" spans="1:1" x14ac:dyDescent="0.2">
      <c r="A854" t="s">
        <v>24</v>
      </c>
    </row>
    <row r="855" spans="1:1" x14ac:dyDescent="0.2">
      <c r="A855" t="s">
        <v>80</v>
      </c>
    </row>
    <row r="856" spans="1:1" x14ac:dyDescent="0.2">
      <c r="A856" t="s">
        <v>80</v>
      </c>
    </row>
    <row r="857" spans="1:1" x14ac:dyDescent="0.2">
      <c r="A857" t="s">
        <v>80</v>
      </c>
    </row>
    <row r="858" spans="1:1" x14ac:dyDescent="0.2">
      <c r="A858" t="s">
        <v>55</v>
      </c>
    </row>
    <row r="859" spans="1:1" x14ac:dyDescent="0.2">
      <c r="A859" t="s">
        <v>24</v>
      </c>
    </row>
    <row r="860" spans="1:1" x14ac:dyDescent="0.2">
      <c r="A860" t="s">
        <v>77</v>
      </c>
    </row>
    <row r="861" spans="1:1" x14ac:dyDescent="0.2">
      <c r="A861" t="s">
        <v>80</v>
      </c>
    </row>
    <row r="862" spans="1:1" x14ac:dyDescent="0.2">
      <c r="A862" t="s">
        <v>77</v>
      </c>
    </row>
    <row r="863" spans="1:1" x14ac:dyDescent="0.2">
      <c r="A863" t="s">
        <v>38</v>
      </c>
    </row>
    <row r="864" spans="1:1" x14ac:dyDescent="0.2">
      <c r="A864" t="s">
        <v>80</v>
      </c>
    </row>
    <row r="865" spans="1:1" x14ac:dyDescent="0.2">
      <c r="A865" t="s">
        <v>87</v>
      </c>
    </row>
    <row r="866" spans="1:1" x14ac:dyDescent="0.2">
      <c r="A866" t="s">
        <v>80</v>
      </c>
    </row>
    <row r="867" spans="1:1" x14ac:dyDescent="0.2">
      <c r="A867" t="s">
        <v>26</v>
      </c>
    </row>
    <row r="868" spans="1:1" x14ac:dyDescent="0.2">
      <c r="A868" t="s">
        <v>77</v>
      </c>
    </row>
    <row r="869" spans="1:1" x14ac:dyDescent="0.2">
      <c r="A869" t="s">
        <v>24</v>
      </c>
    </row>
    <row r="870" spans="1:1" x14ac:dyDescent="0.2">
      <c r="A870" t="s">
        <v>28</v>
      </c>
    </row>
    <row r="871" spans="1:1" x14ac:dyDescent="0.2">
      <c r="A871" t="s">
        <v>55</v>
      </c>
    </row>
    <row r="872" spans="1:1" x14ac:dyDescent="0.2">
      <c r="A872" t="s">
        <v>55</v>
      </c>
    </row>
    <row r="873" spans="1:1" x14ac:dyDescent="0.2">
      <c r="A873" t="s">
        <v>38</v>
      </c>
    </row>
    <row r="874" spans="1:1" x14ac:dyDescent="0.2">
      <c r="A874" t="s">
        <v>24</v>
      </c>
    </row>
    <row r="875" spans="1:1" x14ac:dyDescent="0.2">
      <c r="A875" t="s">
        <v>55</v>
      </c>
    </row>
    <row r="876" spans="1:1" x14ac:dyDescent="0.2">
      <c r="A876" t="s">
        <v>26</v>
      </c>
    </row>
    <row r="877" spans="1:1" x14ac:dyDescent="0.2">
      <c r="A877" t="s">
        <v>24</v>
      </c>
    </row>
    <row r="878" spans="1:1" x14ac:dyDescent="0.2">
      <c r="A878" t="s">
        <v>77</v>
      </c>
    </row>
    <row r="879" spans="1:1" x14ac:dyDescent="0.2">
      <c r="A879" t="s">
        <v>32</v>
      </c>
    </row>
  </sheetData>
  <autoFilter ref="A1:A879"/>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11.42578125" defaultRowHeight="12.75" x14ac:dyDescent="0.2"/>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84"/>
  <sheetViews>
    <sheetView workbookViewId="0">
      <selection activeCell="B13" sqref="B13"/>
    </sheetView>
  </sheetViews>
  <sheetFormatPr defaultColWidth="8.85546875" defaultRowHeight="12.75" x14ac:dyDescent="0.2"/>
  <cols>
    <col min="1" max="1" width="26.42578125" bestFit="1" customWidth="1"/>
    <col min="5" max="5" width="26.42578125" bestFit="1" customWidth="1"/>
    <col min="6" max="6" width="31" bestFit="1" customWidth="1"/>
  </cols>
  <sheetData>
    <row r="1" spans="1:6" x14ac:dyDescent="0.2">
      <c r="A1" s="92" t="s">
        <v>76</v>
      </c>
    </row>
    <row r="2" spans="1:6" x14ac:dyDescent="0.2">
      <c r="A2" t="s">
        <v>55</v>
      </c>
    </row>
    <row r="3" spans="1:6" x14ac:dyDescent="0.2">
      <c r="A3" t="s">
        <v>55</v>
      </c>
    </row>
    <row r="4" spans="1:6" x14ac:dyDescent="0.2">
      <c r="A4" t="s">
        <v>77</v>
      </c>
    </row>
    <row r="5" spans="1:6" x14ac:dyDescent="0.2">
      <c r="A5" s="92" t="s">
        <v>77</v>
      </c>
    </row>
    <row r="6" spans="1:6" x14ac:dyDescent="0.2">
      <c r="A6" t="s">
        <v>24</v>
      </c>
    </row>
    <row r="7" spans="1:6" x14ac:dyDescent="0.2">
      <c r="A7" t="s">
        <v>77</v>
      </c>
    </row>
    <row r="8" spans="1:6" x14ac:dyDescent="0.2">
      <c r="A8" t="s">
        <v>77</v>
      </c>
      <c r="E8" s="96" t="s">
        <v>94</v>
      </c>
      <c r="F8" t="s">
        <v>96</v>
      </c>
    </row>
    <row r="9" spans="1:6" x14ac:dyDescent="0.2">
      <c r="A9" t="s">
        <v>55</v>
      </c>
      <c r="E9" s="97" t="s">
        <v>79</v>
      </c>
      <c r="F9" s="98">
        <v>2</v>
      </c>
    </row>
    <row r="10" spans="1:6" x14ac:dyDescent="0.2">
      <c r="A10" t="s">
        <v>77</v>
      </c>
      <c r="E10" s="97" t="s">
        <v>84</v>
      </c>
      <c r="F10" s="98">
        <v>6</v>
      </c>
    </row>
    <row r="11" spans="1:6" x14ac:dyDescent="0.2">
      <c r="A11" t="s">
        <v>78</v>
      </c>
      <c r="E11" s="97" t="s">
        <v>42</v>
      </c>
      <c r="F11" s="98">
        <v>2</v>
      </c>
    </row>
    <row r="12" spans="1:6" x14ac:dyDescent="0.2">
      <c r="A12" s="92" t="s">
        <v>77</v>
      </c>
      <c r="E12" s="97" t="s">
        <v>83</v>
      </c>
      <c r="F12" s="98">
        <v>3</v>
      </c>
    </row>
    <row r="13" spans="1:6" x14ac:dyDescent="0.2">
      <c r="A13" s="92" t="s">
        <v>77</v>
      </c>
      <c r="E13" s="97" t="s">
        <v>32</v>
      </c>
      <c r="F13" s="98">
        <v>32</v>
      </c>
    </row>
    <row r="14" spans="1:6" x14ac:dyDescent="0.2">
      <c r="A14" t="s">
        <v>24</v>
      </c>
      <c r="E14" s="97" t="s">
        <v>30</v>
      </c>
      <c r="F14" s="98">
        <v>21</v>
      </c>
    </row>
    <row r="15" spans="1:6" x14ac:dyDescent="0.2">
      <c r="A15" t="s">
        <v>26</v>
      </c>
      <c r="E15" s="97" t="s">
        <v>59</v>
      </c>
      <c r="F15" s="98">
        <v>8</v>
      </c>
    </row>
    <row r="16" spans="1:6" x14ac:dyDescent="0.2">
      <c r="A16" s="92" t="s">
        <v>77</v>
      </c>
      <c r="E16" s="97" t="s">
        <v>80</v>
      </c>
      <c r="F16" s="98">
        <v>136</v>
      </c>
    </row>
    <row r="17" spans="1:6" x14ac:dyDescent="0.2">
      <c r="A17" t="s">
        <v>79</v>
      </c>
      <c r="E17" s="97" t="s">
        <v>90</v>
      </c>
      <c r="F17" s="98">
        <v>1</v>
      </c>
    </row>
    <row r="18" spans="1:6" x14ac:dyDescent="0.2">
      <c r="A18" s="92" t="s">
        <v>77</v>
      </c>
      <c r="E18" s="97" t="s">
        <v>38</v>
      </c>
      <c r="F18" s="98">
        <v>22</v>
      </c>
    </row>
    <row r="19" spans="1:6" x14ac:dyDescent="0.2">
      <c r="A19" s="92" t="s">
        <v>77</v>
      </c>
      <c r="E19" s="97" t="s">
        <v>36</v>
      </c>
      <c r="F19" s="98">
        <v>16</v>
      </c>
    </row>
    <row r="20" spans="1:6" x14ac:dyDescent="0.2">
      <c r="A20" t="s">
        <v>36</v>
      </c>
      <c r="E20" s="97" t="s">
        <v>61</v>
      </c>
      <c r="F20" s="98">
        <v>6</v>
      </c>
    </row>
    <row r="21" spans="1:6" x14ac:dyDescent="0.2">
      <c r="A21" t="s">
        <v>32</v>
      </c>
      <c r="E21" s="97" t="s">
        <v>86</v>
      </c>
      <c r="F21" s="98">
        <v>1</v>
      </c>
    </row>
    <row r="22" spans="1:6" x14ac:dyDescent="0.2">
      <c r="A22" s="92" t="s">
        <v>77</v>
      </c>
      <c r="E22" s="97" t="s">
        <v>78</v>
      </c>
      <c r="F22" s="98">
        <v>1</v>
      </c>
    </row>
    <row r="23" spans="1:6" x14ac:dyDescent="0.2">
      <c r="A23" t="s">
        <v>24</v>
      </c>
      <c r="E23" s="97" t="s">
        <v>29</v>
      </c>
      <c r="F23" s="98">
        <v>30</v>
      </c>
    </row>
    <row r="24" spans="1:6" x14ac:dyDescent="0.2">
      <c r="A24" t="s">
        <v>24</v>
      </c>
      <c r="E24" s="97" t="s">
        <v>87</v>
      </c>
      <c r="F24" s="98">
        <v>1</v>
      </c>
    </row>
    <row r="25" spans="1:6" x14ac:dyDescent="0.2">
      <c r="A25" t="s">
        <v>59</v>
      </c>
      <c r="E25" s="97" t="s">
        <v>26</v>
      </c>
      <c r="F25" s="98">
        <v>78</v>
      </c>
    </row>
    <row r="26" spans="1:6" x14ac:dyDescent="0.2">
      <c r="A26" t="s">
        <v>77</v>
      </c>
      <c r="E26" s="97" t="s">
        <v>41</v>
      </c>
      <c r="F26" s="98">
        <v>1</v>
      </c>
    </row>
    <row r="27" spans="1:6" x14ac:dyDescent="0.2">
      <c r="A27" t="s">
        <v>80</v>
      </c>
      <c r="E27" s="97" t="s">
        <v>24</v>
      </c>
      <c r="F27" s="98">
        <v>111</v>
      </c>
    </row>
    <row r="28" spans="1:6" x14ac:dyDescent="0.2">
      <c r="A28" t="s">
        <v>55</v>
      </c>
      <c r="E28" s="97" t="s">
        <v>56</v>
      </c>
      <c r="F28" s="98">
        <v>2</v>
      </c>
    </row>
    <row r="29" spans="1:6" x14ac:dyDescent="0.2">
      <c r="A29" s="92" t="s">
        <v>77</v>
      </c>
      <c r="E29" s="97" t="s">
        <v>82</v>
      </c>
      <c r="F29" s="98">
        <v>3</v>
      </c>
    </row>
    <row r="30" spans="1:6" x14ac:dyDescent="0.2">
      <c r="A30" t="s">
        <v>81</v>
      </c>
      <c r="E30" s="97" t="s">
        <v>89</v>
      </c>
      <c r="F30" s="98">
        <v>9</v>
      </c>
    </row>
    <row r="31" spans="1:6" x14ac:dyDescent="0.2">
      <c r="A31" t="s">
        <v>55</v>
      </c>
      <c r="E31" s="97" t="s">
        <v>44</v>
      </c>
      <c r="F31" s="98">
        <v>10</v>
      </c>
    </row>
    <row r="32" spans="1:6" x14ac:dyDescent="0.2">
      <c r="A32" t="s">
        <v>77</v>
      </c>
      <c r="E32" s="97" t="s">
        <v>28</v>
      </c>
      <c r="F32" s="98">
        <v>58</v>
      </c>
    </row>
    <row r="33" spans="1:6" x14ac:dyDescent="0.2">
      <c r="A33" t="s">
        <v>77</v>
      </c>
      <c r="E33" s="97" t="s">
        <v>73</v>
      </c>
      <c r="F33" s="98">
        <v>3</v>
      </c>
    </row>
    <row r="34" spans="1:6" x14ac:dyDescent="0.2">
      <c r="A34" t="s">
        <v>55</v>
      </c>
      <c r="E34" s="97" t="s">
        <v>81</v>
      </c>
      <c r="F34" s="98">
        <v>5</v>
      </c>
    </row>
    <row r="35" spans="1:6" x14ac:dyDescent="0.2">
      <c r="A35" t="s">
        <v>26</v>
      </c>
      <c r="E35" s="97" t="s">
        <v>55</v>
      </c>
      <c r="F35" s="98">
        <v>269</v>
      </c>
    </row>
    <row r="36" spans="1:6" x14ac:dyDescent="0.2">
      <c r="A36" t="s">
        <v>77</v>
      </c>
      <c r="E36" s="97" t="s">
        <v>92</v>
      </c>
      <c r="F36" s="98">
        <v>1</v>
      </c>
    </row>
    <row r="37" spans="1:6" x14ac:dyDescent="0.2">
      <c r="A37" s="92" t="s">
        <v>77</v>
      </c>
      <c r="E37" s="97" t="s">
        <v>85</v>
      </c>
      <c r="F37" s="98">
        <v>1</v>
      </c>
    </row>
    <row r="38" spans="1:6" x14ac:dyDescent="0.2">
      <c r="A38" t="s">
        <v>77</v>
      </c>
      <c r="E38" s="97" t="s">
        <v>77</v>
      </c>
      <c r="F38" s="98">
        <v>721</v>
      </c>
    </row>
    <row r="39" spans="1:6" x14ac:dyDescent="0.2">
      <c r="A39" t="s">
        <v>77</v>
      </c>
      <c r="E39" s="97" t="s">
        <v>88</v>
      </c>
      <c r="F39" s="98">
        <v>16</v>
      </c>
    </row>
    <row r="40" spans="1:6" x14ac:dyDescent="0.2">
      <c r="A40" s="92" t="s">
        <v>77</v>
      </c>
      <c r="E40" s="97" t="s">
        <v>91</v>
      </c>
      <c r="F40" s="98">
        <v>5</v>
      </c>
    </row>
    <row r="41" spans="1:6" x14ac:dyDescent="0.2">
      <c r="A41" t="s">
        <v>77</v>
      </c>
      <c r="E41" s="97" t="s">
        <v>62</v>
      </c>
      <c r="F41" s="98">
        <v>2</v>
      </c>
    </row>
    <row r="42" spans="1:6" x14ac:dyDescent="0.2">
      <c r="A42" t="s">
        <v>73</v>
      </c>
      <c r="E42" s="97" t="s">
        <v>95</v>
      </c>
      <c r="F42" s="98">
        <v>1583</v>
      </c>
    </row>
    <row r="43" spans="1:6" x14ac:dyDescent="0.2">
      <c r="A43" t="s">
        <v>61</v>
      </c>
    </row>
    <row r="44" spans="1:6" x14ac:dyDescent="0.2">
      <c r="A44" t="s">
        <v>82</v>
      </c>
    </row>
    <row r="45" spans="1:6" x14ac:dyDescent="0.2">
      <c r="A45" s="92" t="s">
        <v>77</v>
      </c>
    </row>
    <row r="46" spans="1:6" x14ac:dyDescent="0.2">
      <c r="A46" s="92" t="s">
        <v>77</v>
      </c>
    </row>
    <row r="47" spans="1:6" x14ac:dyDescent="0.2">
      <c r="A47" t="s">
        <v>77</v>
      </c>
    </row>
    <row r="48" spans="1:6" x14ac:dyDescent="0.2">
      <c r="A48" s="92" t="s">
        <v>77</v>
      </c>
    </row>
    <row r="49" spans="1:1" x14ac:dyDescent="0.2">
      <c r="A49" t="s">
        <v>55</v>
      </c>
    </row>
    <row r="50" spans="1:1" x14ac:dyDescent="0.2">
      <c r="A50" t="s">
        <v>28</v>
      </c>
    </row>
    <row r="51" spans="1:1" x14ac:dyDescent="0.2">
      <c r="A51" s="92" t="s">
        <v>77</v>
      </c>
    </row>
    <row r="52" spans="1:1" x14ac:dyDescent="0.2">
      <c r="A52" t="s">
        <v>55</v>
      </c>
    </row>
    <row r="53" spans="1:1" x14ac:dyDescent="0.2">
      <c r="A53" t="s">
        <v>77</v>
      </c>
    </row>
    <row r="54" spans="1:1" x14ac:dyDescent="0.2">
      <c r="A54" s="92" t="s">
        <v>77</v>
      </c>
    </row>
    <row r="55" spans="1:1" x14ac:dyDescent="0.2">
      <c r="A55" s="92" t="s">
        <v>77</v>
      </c>
    </row>
    <row r="56" spans="1:1" x14ac:dyDescent="0.2">
      <c r="A56" s="92" t="s">
        <v>77</v>
      </c>
    </row>
    <row r="57" spans="1:1" x14ac:dyDescent="0.2">
      <c r="A57" s="92" t="s">
        <v>77</v>
      </c>
    </row>
    <row r="58" spans="1:1" x14ac:dyDescent="0.2">
      <c r="A58" t="s">
        <v>32</v>
      </c>
    </row>
    <row r="59" spans="1:1" x14ac:dyDescent="0.2">
      <c r="A59" s="92" t="s">
        <v>77</v>
      </c>
    </row>
    <row r="60" spans="1:1" x14ac:dyDescent="0.2">
      <c r="A60" t="s">
        <v>55</v>
      </c>
    </row>
    <row r="61" spans="1:1" x14ac:dyDescent="0.2">
      <c r="A61" t="s">
        <v>77</v>
      </c>
    </row>
    <row r="62" spans="1:1" x14ac:dyDescent="0.2">
      <c r="A62" t="s">
        <v>32</v>
      </c>
    </row>
    <row r="63" spans="1:1" x14ac:dyDescent="0.2">
      <c r="A63" s="92" t="s">
        <v>77</v>
      </c>
    </row>
    <row r="64" spans="1:1" x14ac:dyDescent="0.2">
      <c r="A64" s="92" t="s">
        <v>77</v>
      </c>
    </row>
    <row r="65" spans="1:1" x14ac:dyDescent="0.2">
      <c r="A65" t="s">
        <v>26</v>
      </c>
    </row>
    <row r="66" spans="1:1" x14ac:dyDescent="0.2">
      <c r="A66" s="92" t="s">
        <v>77</v>
      </c>
    </row>
    <row r="67" spans="1:1" x14ac:dyDescent="0.2">
      <c r="A67" t="s">
        <v>77</v>
      </c>
    </row>
    <row r="68" spans="1:1" x14ac:dyDescent="0.2">
      <c r="A68" t="s">
        <v>28</v>
      </c>
    </row>
    <row r="69" spans="1:1" x14ac:dyDescent="0.2">
      <c r="A69" s="92" t="s">
        <v>77</v>
      </c>
    </row>
    <row r="70" spans="1:1" x14ac:dyDescent="0.2">
      <c r="A70" t="s">
        <v>80</v>
      </c>
    </row>
    <row r="71" spans="1:1" x14ac:dyDescent="0.2">
      <c r="A71" t="s">
        <v>80</v>
      </c>
    </row>
    <row r="72" spans="1:1" x14ac:dyDescent="0.2">
      <c r="A72" t="s">
        <v>24</v>
      </c>
    </row>
    <row r="73" spans="1:1" x14ac:dyDescent="0.2">
      <c r="A73" s="92" t="s">
        <v>77</v>
      </c>
    </row>
    <row r="74" spans="1:1" x14ac:dyDescent="0.2">
      <c r="A74" s="92" t="s">
        <v>77</v>
      </c>
    </row>
    <row r="75" spans="1:1" x14ac:dyDescent="0.2">
      <c r="A75" t="s">
        <v>77</v>
      </c>
    </row>
    <row r="76" spans="1:1" x14ac:dyDescent="0.2">
      <c r="A76" t="s">
        <v>73</v>
      </c>
    </row>
    <row r="77" spans="1:1" x14ac:dyDescent="0.2">
      <c r="A77" t="s">
        <v>26</v>
      </c>
    </row>
    <row r="78" spans="1:1" x14ac:dyDescent="0.2">
      <c r="A78" t="s">
        <v>80</v>
      </c>
    </row>
    <row r="79" spans="1:1" x14ac:dyDescent="0.2">
      <c r="A79" s="92" t="s">
        <v>77</v>
      </c>
    </row>
    <row r="80" spans="1:1" x14ac:dyDescent="0.2">
      <c r="A80" t="s">
        <v>26</v>
      </c>
    </row>
    <row r="81" spans="1:1" x14ac:dyDescent="0.2">
      <c r="A81" t="s">
        <v>24</v>
      </c>
    </row>
    <row r="82" spans="1:1" x14ac:dyDescent="0.2">
      <c r="A82" t="s">
        <v>55</v>
      </c>
    </row>
    <row r="83" spans="1:1" x14ac:dyDescent="0.2">
      <c r="A83" t="s">
        <v>77</v>
      </c>
    </row>
    <row r="84" spans="1:1" x14ac:dyDescent="0.2">
      <c r="A84" t="s">
        <v>32</v>
      </c>
    </row>
    <row r="85" spans="1:1" x14ac:dyDescent="0.2">
      <c r="A85" t="s">
        <v>83</v>
      </c>
    </row>
    <row r="86" spans="1:1" x14ac:dyDescent="0.2">
      <c r="A86" s="92" t="s">
        <v>77</v>
      </c>
    </row>
    <row r="87" spans="1:1" x14ac:dyDescent="0.2">
      <c r="A87" t="s">
        <v>24</v>
      </c>
    </row>
    <row r="88" spans="1:1" x14ac:dyDescent="0.2">
      <c r="A88" s="92" t="s">
        <v>77</v>
      </c>
    </row>
    <row r="89" spans="1:1" x14ac:dyDescent="0.2">
      <c r="A89" t="s">
        <v>80</v>
      </c>
    </row>
    <row r="90" spans="1:1" x14ac:dyDescent="0.2">
      <c r="A90" t="s">
        <v>24</v>
      </c>
    </row>
    <row r="91" spans="1:1" x14ac:dyDescent="0.2">
      <c r="A91" t="s">
        <v>77</v>
      </c>
    </row>
    <row r="92" spans="1:1" x14ac:dyDescent="0.2">
      <c r="A92" t="s">
        <v>30</v>
      </c>
    </row>
    <row r="93" spans="1:1" x14ac:dyDescent="0.2">
      <c r="A93" t="s">
        <v>80</v>
      </c>
    </row>
    <row r="94" spans="1:1" x14ac:dyDescent="0.2">
      <c r="A94" t="s">
        <v>77</v>
      </c>
    </row>
    <row r="95" spans="1:1" x14ac:dyDescent="0.2">
      <c r="A95" t="s">
        <v>55</v>
      </c>
    </row>
    <row r="96" spans="1:1" x14ac:dyDescent="0.2">
      <c r="A96" s="92" t="s">
        <v>77</v>
      </c>
    </row>
    <row r="97" spans="1:1" x14ac:dyDescent="0.2">
      <c r="A97" s="92" t="s">
        <v>77</v>
      </c>
    </row>
    <row r="98" spans="1:1" x14ac:dyDescent="0.2">
      <c r="A98" t="s">
        <v>84</v>
      </c>
    </row>
    <row r="99" spans="1:1" x14ac:dyDescent="0.2">
      <c r="A99" t="s">
        <v>80</v>
      </c>
    </row>
    <row r="100" spans="1:1" x14ac:dyDescent="0.2">
      <c r="A100" t="s">
        <v>80</v>
      </c>
    </row>
    <row r="101" spans="1:1" x14ac:dyDescent="0.2">
      <c r="A101" s="92" t="s">
        <v>77</v>
      </c>
    </row>
    <row r="102" spans="1:1" x14ac:dyDescent="0.2">
      <c r="A102" t="s">
        <v>24</v>
      </c>
    </row>
    <row r="103" spans="1:1" x14ac:dyDescent="0.2">
      <c r="A103" t="s">
        <v>80</v>
      </c>
    </row>
    <row r="104" spans="1:1" x14ac:dyDescent="0.2">
      <c r="A104" s="92" t="s">
        <v>77</v>
      </c>
    </row>
    <row r="105" spans="1:1" x14ac:dyDescent="0.2">
      <c r="A105" t="s">
        <v>77</v>
      </c>
    </row>
    <row r="106" spans="1:1" x14ac:dyDescent="0.2">
      <c r="A106" t="s">
        <v>77</v>
      </c>
    </row>
    <row r="107" spans="1:1" x14ac:dyDescent="0.2">
      <c r="A107" t="s">
        <v>77</v>
      </c>
    </row>
    <row r="108" spans="1:1" x14ac:dyDescent="0.2">
      <c r="A108" t="s">
        <v>26</v>
      </c>
    </row>
    <row r="109" spans="1:1" x14ac:dyDescent="0.2">
      <c r="A109" t="s">
        <v>77</v>
      </c>
    </row>
    <row r="110" spans="1:1" x14ac:dyDescent="0.2">
      <c r="A110" t="s">
        <v>77</v>
      </c>
    </row>
    <row r="111" spans="1:1" x14ac:dyDescent="0.2">
      <c r="A111" t="s">
        <v>77</v>
      </c>
    </row>
    <row r="112" spans="1:1" x14ac:dyDescent="0.2">
      <c r="A112" t="s">
        <v>36</v>
      </c>
    </row>
    <row r="113" spans="1:1" x14ac:dyDescent="0.2">
      <c r="A113" t="s">
        <v>80</v>
      </c>
    </row>
    <row r="114" spans="1:1" x14ac:dyDescent="0.2">
      <c r="A114" s="92" t="s">
        <v>77</v>
      </c>
    </row>
    <row r="115" spans="1:1" x14ac:dyDescent="0.2">
      <c r="A115" t="s">
        <v>77</v>
      </c>
    </row>
    <row r="116" spans="1:1" x14ac:dyDescent="0.2">
      <c r="A116" t="s">
        <v>24</v>
      </c>
    </row>
    <row r="117" spans="1:1" x14ac:dyDescent="0.2">
      <c r="A117" t="s">
        <v>24</v>
      </c>
    </row>
    <row r="118" spans="1:1" x14ac:dyDescent="0.2">
      <c r="A118" s="92" t="s">
        <v>77</v>
      </c>
    </row>
    <row r="119" spans="1:1" x14ac:dyDescent="0.2">
      <c r="A119" t="s">
        <v>55</v>
      </c>
    </row>
    <row r="120" spans="1:1" x14ac:dyDescent="0.2">
      <c r="A120" t="s">
        <v>26</v>
      </c>
    </row>
    <row r="121" spans="1:1" x14ac:dyDescent="0.2">
      <c r="A121" t="s">
        <v>55</v>
      </c>
    </row>
    <row r="122" spans="1:1" x14ac:dyDescent="0.2">
      <c r="A122" t="s">
        <v>56</v>
      </c>
    </row>
    <row r="123" spans="1:1" x14ac:dyDescent="0.2">
      <c r="A123" s="92" t="s">
        <v>77</v>
      </c>
    </row>
    <row r="124" spans="1:1" x14ac:dyDescent="0.2">
      <c r="A124" t="s">
        <v>55</v>
      </c>
    </row>
    <row r="125" spans="1:1" x14ac:dyDescent="0.2">
      <c r="A125" t="s">
        <v>55</v>
      </c>
    </row>
    <row r="126" spans="1:1" x14ac:dyDescent="0.2">
      <c r="A126" t="s">
        <v>26</v>
      </c>
    </row>
    <row r="127" spans="1:1" x14ac:dyDescent="0.2">
      <c r="A127" t="s">
        <v>55</v>
      </c>
    </row>
    <row r="128" spans="1:1" x14ac:dyDescent="0.2">
      <c r="A128" t="s">
        <v>77</v>
      </c>
    </row>
    <row r="129" spans="1:1" x14ac:dyDescent="0.2">
      <c r="A129" t="s">
        <v>24</v>
      </c>
    </row>
    <row r="130" spans="1:1" x14ac:dyDescent="0.2">
      <c r="A130" t="s">
        <v>28</v>
      </c>
    </row>
    <row r="131" spans="1:1" x14ac:dyDescent="0.2">
      <c r="A131" t="s">
        <v>77</v>
      </c>
    </row>
    <row r="132" spans="1:1" x14ac:dyDescent="0.2">
      <c r="A132" t="s">
        <v>24</v>
      </c>
    </row>
    <row r="133" spans="1:1" x14ac:dyDescent="0.2">
      <c r="A133" t="s">
        <v>55</v>
      </c>
    </row>
    <row r="134" spans="1:1" x14ac:dyDescent="0.2">
      <c r="A134" t="s">
        <v>24</v>
      </c>
    </row>
    <row r="135" spans="1:1" x14ac:dyDescent="0.2">
      <c r="A135" t="s">
        <v>26</v>
      </c>
    </row>
    <row r="136" spans="1:1" x14ac:dyDescent="0.2">
      <c r="A136" t="s">
        <v>41</v>
      </c>
    </row>
    <row r="137" spans="1:1" x14ac:dyDescent="0.2">
      <c r="A137" t="s">
        <v>26</v>
      </c>
    </row>
    <row r="138" spans="1:1" x14ac:dyDescent="0.2">
      <c r="A138" t="s">
        <v>24</v>
      </c>
    </row>
    <row r="139" spans="1:1" x14ac:dyDescent="0.2">
      <c r="A139" t="s">
        <v>24</v>
      </c>
    </row>
    <row r="140" spans="1:1" x14ac:dyDescent="0.2">
      <c r="A140" t="s">
        <v>55</v>
      </c>
    </row>
    <row r="141" spans="1:1" x14ac:dyDescent="0.2">
      <c r="A141" t="s">
        <v>59</v>
      </c>
    </row>
    <row r="142" spans="1:1" x14ac:dyDescent="0.2">
      <c r="A142" t="s">
        <v>77</v>
      </c>
    </row>
    <row r="143" spans="1:1" x14ac:dyDescent="0.2">
      <c r="A143" s="92" t="s">
        <v>77</v>
      </c>
    </row>
    <row r="144" spans="1:1" x14ac:dyDescent="0.2">
      <c r="A144" s="92" t="s">
        <v>77</v>
      </c>
    </row>
    <row r="145" spans="1:1" x14ac:dyDescent="0.2">
      <c r="A145" t="s">
        <v>24</v>
      </c>
    </row>
    <row r="146" spans="1:1" x14ac:dyDescent="0.2">
      <c r="A146" t="s">
        <v>77</v>
      </c>
    </row>
    <row r="147" spans="1:1" x14ac:dyDescent="0.2">
      <c r="A147" t="s">
        <v>80</v>
      </c>
    </row>
    <row r="148" spans="1:1" x14ac:dyDescent="0.2">
      <c r="A148" s="92" t="s">
        <v>77</v>
      </c>
    </row>
    <row r="149" spans="1:1" x14ac:dyDescent="0.2">
      <c r="A149" s="92" t="s">
        <v>77</v>
      </c>
    </row>
    <row r="150" spans="1:1" x14ac:dyDescent="0.2">
      <c r="A150" s="92" t="s">
        <v>77</v>
      </c>
    </row>
    <row r="151" spans="1:1" x14ac:dyDescent="0.2">
      <c r="A151" t="s">
        <v>77</v>
      </c>
    </row>
    <row r="152" spans="1:1" x14ac:dyDescent="0.2">
      <c r="A152" t="s">
        <v>55</v>
      </c>
    </row>
    <row r="153" spans="1:1" x14ac:dyDescent="0.2">
      <c r="A153" s="92" t="s">
        <v>77</v>
      </c>
    </row>
    <row r="154" spans="1:1" x14ac:dyDescent="0.2">
      <c r="A154" t="s">
        <v>80</v>
      </c>
    </row>
    <row r="155" spans="1:1" x14ac:dyDescent="0.2">
      <c r="A155" t="s">
        <v>77</v>
      </c>
    </row>
    <row r="156" spans="1:1" x14ac:dyDescent="0.2">
      <c r="A156" t="s">
        <v>77</v>
      </c>
    </row>
    <row r="157" spans="1:1" x14ac:dyDescent="0.2">
      <c r="A157" s="92" t="s">
        <v>77</v>
      </c>
    </row>
    <row r="158" spans="1:1" x14ac:dyDescent="0.2">
      <c r="A158" t="s">
        <v>80</v>
      </c>
    </row>
    <row r="159" spans="1:1" x14ac:dyDescent="0.2">
      <c r="A159" s="92" t="s">
        <v>77</v>
      </c>
    </row>
    <row r="160" spans="1:1" x14ac:dyDescent="0.2">
      <c r="A160" s="92" t="s">
        <v>77</v>
      </c>
    </row>
    <row r="161" spans="1:1" x14ac:dyDescent="0.2">
      <c r="A161" t="s">
        <v>80</v>
      </c>
    </row>
    <row r="162" spans="1:1" x14ac:dyDescent="0.2">
      <c r="A162" t="s">
        <v>24</v>
      </c>
    </row>
    <row r="163" spans="1:1" x14ac:dyDescent="0.2">
      <c r="A163" s="92" t="s">
        <v>77</v>
      </c>
    </row>
    <row r="164" spans="1:1" x14ac:dyDescent="0.2">
      <c r="A164" t="s">
        <v>24</v>
      </c>
    </row>
    <row r="165" spans="1:1" x14ac:dyDescent="0.2">
      <c r="A165" t="s">
        <v>26</v>
      </c>
    </row>
    <row r="166" spans="1:1" x14ac:dyDescent="0.2">
      <c r="A166" t="s">
        <v>26</v>
      </c>
    </row>
    <row r="167" spans="1:1" x14ac:dyDescent="0.2">
      <c r="A167" t="s">
        <v>55</v>
      </c>
    </row>
    <row r="168" spans="1:1" x14ac:dyDescent="0.2">
      <c r="A168" t="s">
        <v>77</v>
      </c>
    </row>
    <row r="169" spans="1:1" x14ac:dyDescent="0.2">
      <c r="A169" t="s">
        <v>55</v>
      </c>
    </row>
    <row r="170" spans="1:1" x14ac:dyDescent="0.2">
      <c r="A170" s="92" t="s">
        <v>77</v>
      </c>
    </row>
    <row r="171" spans="1:1" x14ac:dyDescent="0.2">
      <c r="A171" t="s">
        <v>24</v>
      </c>
    </row>
    <row r="172" spans="1:1" x14ac:dyDescent="0.2">
      <c r="A172" t="s">
        <v>77</v>
      </c>
    </row>
    <row r="173" spans="1:1" x14ac:dyDescent="0.2">
      <c r="A173" s="92" t="s">
        <v>77</v>
      </c>
    </row>
    <row r="174" spans="1:1" x14ac:dyDescent="0.2">
      <c r="A174" s="92" t="s">
        <v>77</v>
      </c>
    </row>
    <row r="175" spans="1:1" x14ac:dyDescent="0.2">
      <c r="A175" t="s">
        <v>77</v>
      </c>
    </row>
    <row r="176" spans="1:1" x14ac:dyDescent="0.2">
      <c r="A176" t="s">
        <v>24</v>
      </c>
    </row>
    <row r="177" spans="1:1" x14ac:dyDescent="0.2">
      <c r="A177" t="s">
        <v>24</v>
      </c>
    </row>
    <row r="178" spans="1:1" x14ac:dyDescent="0.2">
      <c r="A178" t="s">
        <v>32</v>
      </c>
    </row>
    <row r="179" spans="1:1" x14ac:dyDescent="0.2">
      <c r="A179" t="s">
        <v>32</v>
      </c>
    </row>
    <row r="180" spans="1:1" x14ac:dyDescent="0.2">
      <c r="A180" t="s">
        <v>26</v>
      </c>
    </row>
    <row r="181" spans="1:1" x14ac:dyDescent="0.2">
      <c r="A181" t="s">
        <v>55</v>
      </c>
    </row>
    <row r="182" spans="1:1" x14ac:dyDescent="0.2">
      <c r="A182" s="92" t="s">
        <v>77</v>
      </c>
    </row>
    <row r="183" spans="1:1" x14ac:dyDescent="0.2">
      <c r="A183" s="92" t="s">
        <v>77</v>
      </c>
    </row>
    <row r="184" spans="1:1" x14ac:dyDescent="0.2">
      <c r="A184" t="s">
        <v>80</v>
      </c>
    </row>
    <row r="185" spans="1:1" x14ac:dyDescent="0.2">
      <c r="A185" t="s">
        <v>26</v>
      </c>
    </row>
    <row r="186" spans="1:1" x14ac:dyDescent="0.2">
      <c r="A186" t="s">
        <v>24</v>
      </c>
    </row>
    <row r="187" spans="1:1" x14ac:dyDescent="0.2">
      <c r="A187" t="s">
        <v>77</v>
      </c>
    </row>
    <row r="188" spans="1:1" x14ac:dyDescent="0.2">
      <c r="A188" t="s">
        <v>55</v>
      </c>
    </row>
    <row r="189" spans="1:1" x14ac:dyDescent="0.2">
      <c r="A189" t="s">
        <v>77</v>
      </c>
    </row>
    <row r="190" spans="1:1" x14ac:dyDescent="0.2">
      <c r="A190" t="s">
        <v>30</v>
      </c>
    </row>
    <row r="191" spans="1:1" x14ac:dyDescent="0.2">
      <c r="A191" t="s">
        <v>32</v>
      </c>
    </row>
    <row r="192" spans="1:1" x14ac:dyDescent="0.2">
      <c r="A192" t="s">
        <v>80</v>
      </c>
    </row>
    <row r="193" spans="1:1" x14ac:dyDescent="0.2">
      <c r="A193" t="s">
        <v>26</v>
      </c>
    </row>
    <row r="194" spans="1:1" x14ac:dyDescent="0.2">
      <c r="A194" t="s">
        <v>55</v>
      </c>
    </row>
    <row r="195" spans="1:1" x14ac:dyDescent="0.2">
      <c r="A195" t="s">
        <v>80</v>
      </c>
    </row>
    <row r="196" spans="1:1" x14ac:dyDescent="0.2">
      <c r="A196" s="92" t="s">
        <v>77</v>
      </c>
    </row>
    <row r="197" spans="1:1" x14ac:dyDescent="0.2">
      <c r="A197" t="s">
        <v>55</v>
      </c>
    </row>
    <row r="198" spans="1:1" x14ac:dyDescent="0.2">
      <c r="A198" s="92" t="s">
        <v>77</v>
      </c>
    </row>
    <row r="199" spans="1:1" x14ac:dyDescent="0.2">
      <c r="A199" t="s">
        <v>77</v>
      </c>
    </row>
    <row r="200" spans="1:1" x14ac:dyDescent="0.2">
      <c r="A200" t="s">
        <v>29</v>
      </c>
    </row>
    <row r="201" spans="1:1" x14ac:dyDescent="0.2">
      <c r="A201" t="s">
        <v>32</v>
      </c>
    </row>
    <row r="202" spans="1:1" x14ac:dyDescent="0.2">
      <c r="A202" s="92" t="s">
        <v>77</v>
      </c>
    </row>
    <row r="203" spans="1:1" x14ac:dyDescent="0.2">
      <c r="A203" t="s">
        <v>77</v>
      </c>
    </row>
    <row r="204" spans="1:1" x14ac:dyDescent="0.2">
      <c r="A204" t="s">
        <v>77</v>
      </c>
    </row>
    <row r="205" spans="1:1" x14ac:dyDescent="0.2">
      <c r="A205" s="92" t="s">
        <v>77</v>
      </c>
    </row>
    <row r="206" spans="1:1" x14ac:dyDescent="0.2">
      <c r="A206" s="92" t="s">
        <v>77</v>
      </c>
    </row>
    <row r="207" spans="1:1" x14ac:dyDescent="0.2">
      <c r="A207" t="s">
        <v>55</v>
      </c>
    </row>
    <row r="208" spans="1:1" x14ac:dyDescent="0.2">
      <c r="A208" s="92" t="s">
        <v>77</v>
      </c>
    </row>
    <row r="209" spans="1:1" x14ac:dyDescent="0.2">
      <c r="A209" t="s">
        <v>77</v>
      </c>
    </row>
    <row r="210" spans="1:1" x14ac:dyDescent="0.2">
      <c r="A210" t="s">
        <v>55</v>
      </c>
    </row>
    <row r="211" spans="1:1" x14ac:dyDescent="0.2">
      <c r="A211" s="92" t="s">
        <v>77</v>
      </c>
    </row>
    <row r="212" spans="1:1" x14ac:dyDescent="0.2">
      <c r="A212" t="s">
        <v>77</v>
      </c>
    </row>
    <row r="213" spans="1:1" x14ac:dyDescent="0.2">
      <c r="A213" s="92" t="s">
        <v>77</v>
      </c>
    </row>
    <row r="214" spans="1:1" x14ac:dyDescent="0.2">
      <c r="A214" t="s">
        <v>55</v>
      </c>
    </row>
    <row r="215" spans="1:1" x14ac:dyDescent="0.2">
      <c r="A215" t="s">
        <v>55</v>
      </c>
    </row>
    <row r="216" spans="1:1" x14ac:dyDescent="0.2">
      <c r="A216" s="92" t="s">
        <v>77</v>
      </c>
    </row>
    <row r="217" spans="1:1" x14ac:dyDescent="0.2">
      <c r="A217" s="92" t="s">
        <v>77</v>
      </c>
    </row>
    <row r="218" spans="1:1" x14ac:dyDescent="0.2">
      <c r="A218" t="s">
        <v>55</v>
      </c>
    </row>
    <row r="219" spans="1:1" x14ac:dyDescent="0.2">
      <c r="A219" s="92" t="s">
        <v>77</v>
      </c>
    </row>
    <row r="220" spans="1:1" x14ac:dyDescent="0.2">
      <c r="A220" t="s">
        <v>77</v>
      </c>
    </row>
    <row r="221" spans="1:1" x14ac:dyDescent="0.2">
      <c r="A221" t="s">
        <v>28</v>
      </c>
    </row>
    <row r="222" spans="1:1" x14ac:dyDescent="0.2">
      <c r="A222" t="s">
        <v>55</v>
      </c>
    </row>
    <row r="223" spans="1:1" x14ac:dyDescent="0.2">
      <c r="A223" s="92" t="s">
        <v>77</v>
      </c>
    </row>
    <row r="224" spans="1:1" x14ac:dyDescent="0.2">
      <c r="A224" t="s">
        <v>55</v>
      </c>
    </row>
    <row r="225" spans="1:1" x14ac:dyDescent="0.2">
      <c r="A225" t="s">
        <v>77</v>
      </c>
    </row>
    <row r="226" spans="1:1" x14ac:dyDescent="0.2">
      <c r="A226" t="s">
        <v>61</v>
      </c>
    </row>
    <row r="227" spans="1:1" x14ac:dyDescent="0.2">
      <c r="A227" t="s">
        <v>85</v>
      </c>
    </row>
    <row r="228" spans="1:1" x14ac:dyDescent="0.2">
      <c r="A228" t="s">
        <v>77</v>
      </c>
    </row>
    <row r="229" spans="1:1" x14ac:dyDescent="0.2">
      <c r="A229" t="s">
        <v>28</v>
      </c>
    </row>
    <row r="230" spans="1:1" x14ac:dyDescent="0.2">
      <c r="A230" t="s">
        <v>55</v>
      </c>
    </row>
    <row r="231" spans="1:1" x14ac:dyDescent="0.2">
      <c r="A231" s="92" t="s">
        <v>77</v>
      </c>
    </row>
    <row r="232" spans="1:1" x14ac:dyDescent="0.2">
      <c r="A232" s="92" t="s">
        <v>77</v>
      </c>
    </row>
    <row r="233" spans="1:1" x14ac:dyDescent="0.2">
      <c r="A233" s="92" t="s">
        <v>77</v>
      </c>
    </row>
    <row r="234" spans="1:1" x14ac:dyDescent="0.2">
      <c r="A234" s="92" t="s">
        <v>77</v>
      </c>
    </row>
    <row r="235" spans="1:1" x14ac:dyDescent="0.2">
      <c r="A235" s="92" t="s">
        <v>77</v>
      </c>
    </row>
    <row r="236" spans="1:1" x14ac:dyDescent="0.2">
      <c r="A236" t="s">
        <v>26</v>
      </c>
    </row>
    <row r="237" spans="1:1" x14ac:dyDescent="0.2">
      <c r="A237" s="92" t="s">
        <v>77</v>
      </c>
    </row>
    <row r="238" spans="1:1" x14ac:dyDescent="0.2">
      <c r="A238" t="s">
        <v>29</v>
      </c>
    </row>
    <row r="239" spans="1:1" x14ac:dyDescent="0.2">
      <c r="A239" t="s">
        <v>55</v>
      </c>
    </row>
    <row r="240" spans="1:1" x14ac:dyDescent="0.2">
      <c r="A240" s="92" t="s">
        <v>77</v>
      </c>
    </row>
    <row r="241" spans="1:1" x14ac:dyDescent="0.2">
      <c r="A241" t="s">
        <v>24</v>
      </c>
    </row>
    <row r="242" spans="1:1" x14ac:dyDescent="0.2">
      <c r="A242" t="s">
        <v>28</v>
      </c>
    </row>
    <row r="243" spans="1:1" x14ac:dyDescent="0.2">
      <c r="A243" t="s">
        <v>28</v>
      </c>
    </row>
    <row r="244" spans="1:1" x14ac:dyDescent="0.2">
      <c r="A244" t="s">
        <v>55</v>
      </c>
    </row>
    <row r="245" spans="1:1" x14ac:dyDescent="0.2">
      <c r="A245" t="s">
        <v>55</v>
      </c>
    </row>
    <row r="246" spans="1:1" x14ac:dyDescent="0.2">
      <c r="A246" t="s">
        <v>28</v>
      </c>
    </row>
    <row r="247" spans="1:1" x14ac:dyDescent="0.2">
      <c r="A247" t="s">
        <v>32</v>
      </c>
    </row>
    <row r="248" spans="1:1" x14ac:dyDescent="0.2">
      <c r="A248" t="s">
        <v>26</v>
      </c>
    </row>
    <row r="249" spans="1:1" x14ac:dyDescent="0.2">
      <c r="A249" t="s">
        <v>80</v>
      </c>
    </row>
    <row r="250" spans="1:1" x14ac:dyDescent="0.2">
      <c r="A250" t="s">
        <v>30</v>
      </c>
    </row>
    <row r="251" spans="1:1" x14ac:dyDescent="0.2">
      <c r="A251" t="s">
        <v>82</v>
      </c>
    </row>
    <row r="252" spans="1:1" x14ac:dyDescent="0.2">
      <c r="A252" t="s">
        <v>82</v>
      </c>
    </row>
    <row r="253" spans="1:1" x14ac:dyDescent="0.2">
      <c r="A253" t="s">
        <v>38</v>
      </c>
    </row>
    <row r="254" spans="1:1" x14ac:dyDescent="0.2">
      <c r="A254" t="s">
        <v>80</v>
      </c>
    </row>
    <row r="255" spans="1:1" x14ac:dyDescent="0.2">
      <c r="A255" t="s">
        <v>62</v>
      </c>
    </row>
    <row r="256" spans="1:1" x14ac:dyDescent="0.2">
      <c r="A256" t="s">
        <v>55</v>
      </c>
    </row>
    <row r="257" spans="1:1" x14ac:dyDescent="0.2">
      <c r="A257" t="s">
        <v>55</v>
      </c>
    </row>
    <row r="258" spans="1:1" x14ac:dyDescent="0.2">
      <c r="A258" t="s">
        <v>80</v>
      </c>
    </row>
    <row r="259" spans="1:1" x14ac:dyDescent="0.2">
      <c r="A259" t="s">
        <v>77</v>
      </c>
    </row>
    <row r="260" spans="1:1" x14ac:dyDescent="0.2">
      <c r="A260" s="92" t="s">
        <v>77</v>
      </c>
    </row>
    <row r="261" spans="1:1" x14ac:dyDescent="0.2">
      <c r="A261" t="s">
        <v>80</v>
      </c>
    </row>
    <row r="262" spans="1:1" x14ac:dyDescent="0.2">
      <c r="A262" s="92" t="s">
        <v>77</v>
      </c>
    </row>
    <row r="263" spans="1:1" x14ac:dyDescent="0.2">
      <c r="A263" t="s">
        <v>77</v>
      </c>
    </row>
    <row r="264" spans="1:1" x14ac:dyDescent="0.2">
      <c r="A264" s="92" t="s">
        <v>77</v>
      </c>
    </row>
    <row r="265" spans="1:1" x14ac:dyDescent="0.2">
      <c r="A265" t="s">
        <v>55</v>
      </c>
    </row>
    <row r="266" spans="1:1" x14ac:dyDescent="0.2">
      <c r="A266" t="s">
        <v>86</v>
      </c>
    </row>
    <row r="267" spans="1:1" x14ac:dyDescent="0.2">
      <c r="A267" t="s">
        <v>55</v>
      </c>
    </row>
    <row r="268" spans="1:1" x14ac:dyDescent="0.2">
      <c r="A268" t="s">
        <v>26</v>
      </c>
    </row>
    <row r="269" spans="1:1" x14ac:dyDescent="0.2">
      <c r="A269" s="92" t="s">
        <v>77</v>
      </c>
    </row>
    <row r="270" spans="1:1" x14ac:dyDescent="0.2">
      <c r="A270" t="s">
        <v>55</v>
      </c>
    </row>
    <row r="271" spans="1:1" x14ac:dyDescent="0.2">
      <c r="A271" t="s">
        <v>80</v>
      </c>
    </row>
    <row r="272" spans="1:1" x14ac:dyDescent="0.2">
      <c r="A272" t="s">
        <v>77</v>
      </c>
    </row>
    <row r="273" spans="1:1" x14ac:dyDescent="0.2">
      <c r="A273" t="s">
        <v>24</v>
      </c>
    </row>
    <row r="274" spans="1:1" x14ac:dyDescent="0.2">
      <c r="A274" s="92" t="s">
        <v>77</v>
      </c>
    </row>
    <row r="275" spans="1:1" x14ac:dyDescent="0.2">
      <c r="A275" t="s">
        <v>55</v>
      </c>
    </row>
    <row r="276" spans="1:1" x14ac:dyDescent="0.2">
      <c r="A276" s="92" t="s">
        <v>77</v>
      </c>
    </row>
    <row r="277" spans="1:1" x14ac:dyDescent="0.2">
      <c r="A277" s="92" t="s">
        <v>77</v>
      </c>
    </row>
    <row r="278" spans="1:1" x14ac:dyDescent="0.2">
      <c r="A278" s="92" t="s">
        <v>77</v>
      </c>
    </row>
    <row r="279" spans="1:1" x14ac:dyDescent="0.2">
      <c r="A279" t="s">
        <v>29</v>
      </c>
    </row>
    <row r="280" spans="1:1" x14ac:dyDescent="0.2">
      <c r="A280" s="92" t="s">
        <v>77</v>
      </c>
    </row>
    <row r="281" spans="1:1" x14ac:dyDescent="0.2">
      <c r="A281" t="s">
        <v>80</v>
      </c>
    </row>
    <row r="282" spans="1:1" x14ac:dyDescent="0.2">
      <c r="A282" t="s">
        <v>36</v>
      </c>
    </row>
    <row r="283" spans="1:1" x14ac:dyDescent="0.2">
      <c r="A283" t="s">
        <v>24</v>
      </c>
    </row>
    <row r="284" spans="1:1" x14ac:dyDescent="0.2">
      <c r="A284" t="s">
        <v>80</v>
      </c>
    </row>
    <row r="285" spans="1:1" x14ac:dyDescent="0.2">
      <c r="A285" t="s">
        <v>55</v>
      </c>
    </row>
    <row r="286" spans="1:1" x14ac:dyDescent="0.2">
      <c r="A286" t="s">
        <v>80</v>
      </c>
    </row>
    <row r="287" spans="1:1" x14ac:dyDescent="0.2">
      <c r="A287" t="s">
        <v>55</v>
      </c>
    </row>
    <row r="288" spans="1:1" x14ac:dyDescent="0.2">
      <c r="A288" s="92" t="s">
        <v>77</v>
      </c>
    </row>
    <row r="289" spans="1:1" x14ac:dyDescent="0.2">
      <c r="A289" t="s">
        <v>26</v>
      </c>
    </row>
    <row r="290" spans="1:1" x14ac:dyDescent="0.2">
      <c r="A290" t="s">
        <v>29</v>
      </c>
    </row>
    <row r="291" spans="1:1" x14ac:dyDescent="0.2">
      <c r="A291" t="s">
        <v>44</v>
      </c>
    </row>
    <row r="292" spans="1:1" x14ac:dyDescent="0.2">
      <c r="A292" t="s">
        <v>24</v>
      </c>
    </row>
    <row r="293" spans="1:1" x14ac:dyDescent="0.2">
      <c r="A293" t="s">
        <v>77</v>
      </c>
    </row>
    <row r="294" spans="1:1" x14ac:dyDescent="0.2">
      <c r="A294" t="s">
        <v>87</v>
      </c>
    </row>
    <row r="295" spans="1:1" x14ac:dyDescent="0.2">
      <c r="A295" t="s">
        <v>24</v>
      </c>
    </row>
    <row r="296" spans="1:1" x14ac:dyDescent="0.2">
      <c r="A296" s="92" t="s">
        <v>77</v>
      </c>
    </row>
    <row r="297" spans="1:1" x14ac:dyDescent="0.2">
      <c r="A297" t="s">
        <v>80</v>
      </c>
    </row>
    <row r="298" spans="1:1" x14ac:dyDescent="0.2">
      <c r="A298" s="92" t="s">
        <v>77</v>
      </c>
    </row>
    <row r="299" spans="1:1" x14ac:dyDescent="0.2">
      <c r="A299" s="92" t="s">
        <v>77</v>
      </c>
    </row>
    <row r="300" spans="1:1" x14ac:dyDescent="0.2">
      <c r="A300" s="92" t="s">
        <v>77</v>
      </c>
    </row>
    <row r="301" spans="1:1" x14ac:dyDescent="0.2">
      <c r="A301" t="s">
        <v>80</v>
      </c>
    </row>
    <row r="302" spans="1:1" x14ac:dyDescent="0.2">
      <c r="A302" s="92" t="s">
        <v>77</v>
      </c>
    </row>
    <row r="303" spans="1:1" x14ac:dyDescent="0.2">
      <c r="A303" s="92" t="s">
        <v>77</v>
      </c>
    </row>
    <row r="304" spans="1:1" x14ac:dyDescent="0.2">
      <c r="A304" t="s">
        <v>88</v>
      </c>
    </row>
    <row r="305" spans="1:1" x14ac:dyDescent="0.2">
      <c r="A305" t="s">
        <v>55</v>
      </c>
    </row>
    <row r="306" spans="1:1" x14ac:dyDescent="0.2">
      <c r="A306" t="s">
        <v>77</v>
      </c>
    </row>
    <row r="307" spans="1:1" x14ac:dyDescent="0.2">
      <c r="A307" t="s">
        <v>55</v>
      </c>
    </row>
    <row r="308" spans="1:1" x14ac:dyDescent="0.2">
      <c r="A308" t="s">
        <v>80</v>
      </c>
    </row>
    <row r="309" spans="1:1" x14ac:dyDescent="0.2">
      <c r="A309" t="s">
        <v>80</v>
      </c>
    </row>
    <row r="310" spans="1:1" x14ac:dyDescent="0.2">
      <c r="A310" t="s">
        <v>55</v>
      </c>
    </row>
    <row r="311" spans="1:1" x14ac:dyDescent="0.2">
      <c r="A311" t="s">
        <v>77</v>
      </c>
    </row>
    <row r="312" spans="1:1" x14ac:dyDescent="0.2">
      <c r="A312" t="s">
        <v>29</v>
      </c>
    </row>
    <row r="313" spans="1:1" x14ac:dyDescent="0.2">
      <c r="A313" t="s">
        <v>77</v>
      </c>
    </row>
    <row r="314" spans="1:1" x14ac:dyDescent="0.2">
      <c r="A314" t="s">
        <v>55</v>
      </c>
    </row>
    <row r="315" spans="1:1" x14ac:dyDescent="0.2">
      <c r="A315" t="s">
        <v>38</v>
      </c>
    </row>
    <row r="316" spans="1:1" x14ac:dyDescent="0.2">
      <c r="A316" s="92" t="s">
        <v>77</v>
      </c>
    </row>
    <row r="317" spans="1:1" x14ac:dyDescent="0.2">
      <c r="A317" t="s">
        <v>30</v>
      </c>
    </row>
    <row r="318" spans="1:1" x14ac:dyDescent="0.2">
      <c r="A318" t="s">
        <v>55</v>
      </c>
    </row>
    <row r="319" spans="1:1" x14ac:dyDescent="0.2">
      <c r="A319" s="92" t="s">
        <v>77</v>
      </c>
    </row>
    <row r="320" spans="1:1" x14ac:dyDescent="0.2">
      <c r="A320" s="92" t="s">
        <v>77</v>
      </c>
    </row>
    <row r="321" spans="1:1" x14ac:dyDescent="0.2">
      <c r="A321" t="s">
        <v>55</v>
      </c>
    </row>
    <row r="322" spans="1:1" x14ac:dyDescent="0.2">
      <c r="A322" t="s">
        <v>77</v>
      </c>
    </row>
    <row r="323" spans="1:1" x14ac:dyDescent="0.2">
      <c r="A323" s="92" t="s">
        <v>77</v>
      </c>
    </row>
    <row r="324" spans="1:1" x14ac:dyDescent="0.2">
      <c r="A324" s="92" t="s">
        <v>77</v>
      </c>
    </row>
    <row r="325" spans="1:1" x14ac:dyDescent="0.2">
      <c r="A325" t="s">
        <v>80</v>
      </c>
    </row>
    <row r="326" spans="1:1" x14ac:dyDescent="0.2">
      <c r="A326" t="s">
        <v>30</v>
      </c>
    </row>
    <row r="327" spans="1:1" x14ac:dyDescent="0.2">
      <c r="A327" s="92" t="s">
        <v>77</v>
      </c>
    </row>
    <row r="328" spans="1:1" x14ac:dyDescent="0.2">
      <c r="A328" t="s">
        <v>24</v>
      </c>
    </row>
    <row r="329" spans="1:1" x14ac:dyDescent="0.2">
      <c r="A329" t="s">
        <v>55</v>
      </c>
    </row>
    <row r="330" spans="1:1" x14ac:dyDescent="0.2">
      <c r="A330" t="s">
        <v>80</v>
      </c>
    </row>
    <row r="331" spans="1:1" x14ac:dyDescent="0.2">
      <c r="A331" s="92" t="s">
        <v>77</v>
      </c>
    </row>
    <row r="332" spans="1:1" x14ac:dyDescent="0.2">
      <c r="A332" t="s">
        <v>55</v>
      </c>
    </row>
    <row r="333" spans="1:1" x14ac:dyDescent="0.2">
      <c r="A333" t="s">
        <v>77</v>
      </c>
    </row>
    <row r="334" spans="1:1" x14ac:dyDescent="0.2">
      <c r="A334" t="s">
        <v>77</v>
      </c>
    </row>
    <row r="335" spans="1:1" x14ac:dyDescent="0.2">
      <c r="A335" s="92" t="s">
        <v>77</v>
      </c>
    </row>
    <row r="336" spans="1:1" x14ac:dyDescent="0.2">
      <c r="A336" t="s">
        <v>89</v>
      </c>
    </row>
    <row r="337" spans="1:1" x14ac:dyDescent="0.2">
      <c r="A337" t="s">
        <v>55</v>
      </c>
    </row>
    <row r="338" spans="1:1" x14ac:dyDescent="0.2">
      <c r="A338" t="s">
        <v>77</v>
      </c>
    </row>
    <row r="339" spans="1:1" x14ac:dyDescent="0.2">
      <c r="A339" t="s">
        <v>55</v>
      </c>
    </row>
    <row r="340" spans="1:1" x14ac:dyDescent="0.2">
      <c r="A340" t="s">
        <v>32</v>
      </c>
    </row>
    <row r="341" spans="1:1" x14ac:dyDescent="0.2">
      <c r="A341" s="92" t="s">
        <v>77</v>
      </c>
    </row>
    <row r="342" spans="1:1" x14ac:dyDescent="0.2">
      <c r="A342" t="s">
        <v>77</v>
      </c>
    </row>
    <row r="343" spans="1:1" x14ac:dyDescent="0.2">
      <c r="A343" s="92" t="s">
        <v>77</v>
      </c>
    </row>
    <row r="344" spans="1:1" x14ac:dyDescent="0.2">
      <c r="A344" t="s">
        <v>80</v>
      </c>
    </row>
    <row r="345" spans="1:1" x14ac:dyDescent="0.2">
      <c r="A345" s="92" t="s">
        <v>77</v>
      </c>
    </row>
    <row r="346" spans="1:1" x14ac:dyDescent="0.2">
      <c r="A346" t="s">
        <v>26</v>
      </c>
    </row>
    <row r="347" spans="1:1" x14ac:dyDescent="0.2">
      <c r="A347" t="s">
        <v>55</v>
      </c>
    </row>
    <row r="348" spans="1:1" x14ac:dyDescent="0.2">
      <c r="A348" t="s">
        <v>80</v>
      </c>
    </row>
    <row r="349" spans="1:1" x14ac:dyDescent="0.2">
      <c r="A349" t="s">
        <v>55</v>
      </c>
    </row>
    <row r="350" spans="1:1" x14ac:dyDescent="0.2">
      <c r="A350" t="s">
        <v>28</v>
      </c>
    </row>
    <row r="351" spans="1:1" x14ac:dyDescent="0.2">
      <c r="A351" s="92" t="s">
        <v>77</v>
      </c>
    </row>
    <row r="352" spans="1:1" x14ac:dyDescent="0.2">
      <c r="A352" t="s">
        <v>80</v>
      </c>
    </row>
    <row r="353" spans="1:1" x14ac:dyDescent="0.2">
      <c r="A353" t="s">
        <v>55</v>
      </c>
    </row>
    <row r="354" spans="1:1" x14ac:dyDescent="0.2">
      <c r="A354" t="s">
        <v>77</v>
      </c>
    </row>
    <row r="355" spans="1:1" x14ac:dyDescent="0.2">
      <c r="A355" s="92" t="s">
        <v>77</v>
      </c>
    </row>
    <row r="356" spans="1:1" x14ac:dyDescent="0.2">
      <c r="A356" t="s">
        <v>28</v>
      </c>
    </row>
    <row r="357" spans="1:1" x14ac:dyDescent="0.2">
      <c r="A357" t="s">
        <v>26</v>
      </c>
    </row>
    <row r="358" spans="1:1" x14ac:dyDescent="0.2">
      <c r="A358" t="s">
        <v>55</v>
      </c>
    </row>
    <row r="359" spans="1:1" x14ac:dyDescent="0.2">
      <c r="A359" t="s">
        <v>77</v>
      </c>
    </row>
    <row r="360" spans="1:1" x14ac:dyDescent="0.2">
      <c r="A360" t="s">
        <v>77</v>
      </c>
    </row>
    <row r="361" spans="1:1" x14ac:dyDescent="0.2">
      <c r="A361" t="s">
        <v>80</v>
      </c>
    </row>
    <row r="362" spans="1:1" x14ac:dyDescent="0.2">
      <c r="A362" s="92" t="s">
        <v>77</v>
      </c>
    </row>
    <row r="363" spans="1:1" x14ac:dyDescent="0.2">
      <c r="A363" t="s">
        <v>26</v>
      </c>
    </row>
    <row r="364" spans="1:1" x14ac:dyDescent="0.2">
      <c r="A364" s="92" t="s">
        <v>77</v>
      </c>
    </row>
    <row r="365" spans="1:1" x14ac:dyDescent="0.2">
      <c r="A365" t="s">
        <v>77</v>
      </c>
    </row>
    <row r="366" spans="1:1" x14ac:dyDescent="0.2">
      <c r="A366" t="s">
        <v>77</v>
      </c>
    </row>
    <row r="367" spans="1:1" x14ac:dyDescent="0.2">
      <c r="A367" t="s">
        <v>80</v>
      </c>
    </row>
    <row r="368" spans="1:1" x14ac:dyDescent="0.2">
      <c r="A368" t="s">
        <v>90</v>
      </c>
    </row>
    <row r="369" spans="1:1" x14ac:dyDescent="0.2">
      <c r="A369" t="s">
        <v>77</v>
      </c>
    </row>
    <row r="370" spans="1:1" x14ac:dyDescent="0.2">
      <c r="A370" s="92" t="s">
        <v>77</v>
      </c>
    </row>
    <row r="371" spans="1:1" x14ac:dyDescent="0.2">
      <c r="A371" t="s">
        <v>26</v>
      </c>
    </row>
    <row r="372" spans="1:1" x14ac:dyDescent="0.2">
      <c r="A372" t="s">
        <v>44</v>
      </c>
    </row>
    <row r="373" spans="1:1" x14ac:dyDescent="0.2">
      <c r="A373" t="s">
        <v>24</v>
      </c>
    </row>
    <row r="374" spans="1:1" x14ac:dyDescent="0.2">
      <c r="A374" t="s">
        <v>26</v>
      </c>
    </row>
    <row r="375" spans="1:1" x14ac:dyDescent="0.2">
      <c r="A375" t="s">
        <v>91</v>
      </c>
    </row>
    <row r="376" spans="1:1" x14ac:dyDescent="0.2">
      <c r="A376" s="92" t="s">
        <v>77</v>
      </c>
    </row>
    <row r="377" spans="1:1" x14ac:dyDescent="0.2">
      <c r="A377" t="s">
        <v>77</v>
      </c>
    </row>
    <row r="378" spans="1:1" x14ac:dyDescent="0.2">
      <c r="A378" t="s">
        <v>88</v>
      </c>
    </row>
    <row r="379" spans="1:1" x14ac:dyDescent="0.2">
      <c r="A379" t="s">
        <v>26</v>
      </c>
    </row>
    <row r="380" spans="1:1" x14ac:dyDescent="0.2">
      <c r="A380" t="s">
        <v>28</v>
      </c>
    </row>
    <row r="381" spans="1:1" x14ac:dyDescent="0.2">
      <c r="A381" t="s">
        <v>80</v>
      </c>
    </row>
    <row r="382" spans="1:1" x14ac:dyDescent="0.2">
      <c r="A382" t="s">
        <v>24</v>
      </c>
    </row>
    <row r="383" spans="1:1" x14ac:dyDescent="0.2">
      <c r="A383" t="s">
        <v>24</v>
      </c>
    </row>
    <row r="384" spans="1:1" x14ac:dyDescent="0.2">
      <c r="A384" t="s">
        <v>28</v>
      </c>
    </row>
    <row r="385" spans="1:1" x14ac:dyDescent="0.2">
      <c r="A385" t="s">
        <v>80</v>
      </c>
    </row>
    <row r="386" spans="1:1" x14ac:dyDescent="0.2">
      <c r="A386" t="s">
        <v>38</v>
      </c>
    </row>
    <row r="387" spans="1:1" x14ac:dyDescent="0.2">
      <c r="A387" t="s">
        <v>55</v>
      </c>
    </row>
    <row r="388" spans="1:1" x14ac:dyDescent="0.2">
      <c r="A388" t="s">
        <v>77</v>
      </c>
    </row>
    <row r="389" spans="1:1" x14ac:dyDescent="0.2">
      <c r="A389" s="92" t="s">
        <v>77</v>
      </c>
    </row>
    <row r="390" spans="1:1" x14ac:dyDescent="0.2">
      <c r="A390" t="s">
        <v>77</v>
      </c>
    </row>
    <row r="391" spans="1:1" x14ac:dyDescent="0.2">
      <c r="A391" t="s">
        <v>36</v>
      </c>
    </row>
    <row r="392" spans="1:1" x14ac:dyDescent="0.2">
      <c r="A392" s="92" t="s">
        <v>77</v>
      </c>
    </row>
    <row r="393" spans="1:1" x14ac:dyDescent="0.2">
      <c r="A393" s="92" t="s">
        <v>77</v>
      </c>
    </row>
    <row r="394" spans="1:1" x14ac:dyDescent="0.2">
      <c r="A394" s="92" t="s">
        <v>77</v>
      </c>
    </row>
    <row r="395" spans="1:1" x14ac:dyDescent="0.2">
      <c r="A395" t="s">
        <v>26</v>
      </c>
    </row>
    <row r="396" spans="1:1" x14ac:dyDescent="0.2">
      <c r="A396" s="92" t="s">
        <v>77</v>
      </c>
    </row>
    <row r="397" spans="1:1" x14ac:dyDescent="0.2">
      <c r="A397" t="s">
        <v>24</v>
      </c>
    </row>
    <row r="398" spans="1:1" x14ac:dyDescent="0.2">
      <c r="A398" t="s">
        <v>80</v>
      </c>
    </row>
    <row r="399" spans="1:1" x14ac:dyDescent="0.2">
      <c r="A399" t="s">
        <v>55</v>
      </c>
    </row>
    <row r="400" spans="1:1" x14ac:dyDescent="0.2">
      <c r="A400" t="s">
        <v>55</v>
      </c>
    </row>
    <row r="401" spans="1:1" x14ac:dyDescent="0.2">
      <c r="A401" t="s">
        <v>24</v>
      </c>
    </row>
    <row r="402" spans="1:1" x14ac:dyDescent="0.2">
      <c r="A402" t="s">
        <v>77</v>
      </c>
    </row>
    <row r="403" spans="1:1" x14ac:dyDescent="0.2">
      <c r="A403" t="s">
        <v>80</v>
      </c>
    </row>
    <row r="404" spans="1:1" x14ac:dyDescent="0.2">
      <c r="A404" t="s">
        <v>36</v>
      </c>
    </row>
    <row r="405" spans="1:1" x14ac:dyDescent="0.2">
      <c r="A405" s="92" t="s">
        <v>77</v>
      </c>
    </row>
    <row r="406" spans="1:1" x14ac:dyDescent="0.2">
      <c r="A406" t="s">
        <v>88</v>
      </c>
    </row>
    <row r="407" spans="1:1" x14ac:dyDescent="0.2">
      <c r="A407" t="s">
        <v>77</v>
      </c>
    </row>
    <row r="408" spans="1:1" x14ac:dyDescent="0.2">
      <c r="A408" t="s">
        <v>77</v>
      </c>
    </row>
    <row r="409" spans="1:1" x14ac:dyDescent="0.2">
      <c r="A409" s="92" t="s">
        <v>77</v>
      </c>
    </row>
    <row r="410" spans="1:1" x14ac:dyDescent="0.2">
      <c r="A410" t="s">
        <v>24</v>
      </c>
    </row>
    <row r="411" spans="1:1" x14ac:dyDescent="0.2">
      <c r="A411" t="s">
        <v>24</v>
      </c>
    </row>
    <row r="412" spans="1:1" x14ac:dyDescent="0.2">
      <c r="A412" t="s">
        <v>28</v>
      </c>
    </row>
    <row r="413" spans="1:1" x14ac:dyDescent="0.2">
      <c r="A413" s="92" t="s">
        <v>77</v>
      </c>
    </row>
    <row r="414" spans="1:1" x14ac:dyDescent="0.2">
      <c r="A414" t="s">
        <v>24</v>
      </c>
    </row>
    <row r="415" spans="1:1" x14ac:dyDescent="0.2">
      <c r="A415" t="s">
        <v>77</v>
      </c>
    </row>
    <row r="416" spans="1:1" x14ac:dyDescent="0.2">
      <c r="A416" s="92" t="s">
        <v>77</v>
      </c>
    </row>
    <row r="417" spans="1:1" x14ac:dyDescent="0.2">
      <c r="A417" t="s">
        <v>24</v>
      </c>
    </row>
    <row r="418" spans="1:1" x14ac:dyDescent="0.2">
      <c r="A418" t="s">
        <v>29</v>
      </c>
    </row>
    <row r="419" spans="1:1" x14ac:dyDescent="0.2">
      <c r="A419" t="s">
        <v>77</v>
      </c>
    </row>
    <row r="420" spans="1:1" x14ac:dyDescent="0.2">
      <c r="A420" t="s">
        <v>24</v>
      </c>
    </row>
    <row r="421" spans="1:1" x14ac:dyDescent="0.2">
      <c r="A421" t="s">
        <v>42</v>
      </c>
    </row>
    <row r="422" spans="1:1" x14ac:dyDescent="0.2">
      <c r="A422" s="92" t="s">
        <v>77</v>
      </c>
    </row>
    <row r="423" spans="1:1" x14ac:dyDescent="0.2">
      <c r="A423" t="s">
        <v>28</v>
      </c>
    </row>
    <row r="424" spans="1:1" x14ac:dyDescent="0.2">
      <c r="A424" t="s">
        <v>24</v>
      </c>
    </row>
    <row r="425" spans="1:1" x14ac:dyDescent="0.2">
      <c r="A425" s="92" t="s">
        <v>77</v>
      </c>
    </row>
    <row r="426" spans="1:1" x14ac:dyDescent="0.2">
      <c r="A426" s="92" t="s">
        <v>77</v>
      </c>
    </row>
    <row r="427" spans="1:1" x14ac:dyDescent="0.2">
      <c r="A427" t="s">
        <v>26</v>
      </c>
    </row>
    <row r="428" spans="1:1" x14ac:dyDescent="0.2">
      <c r="A428" t="s">
        <v>55</v>
      </c>
    </row>
    <row r="429" spans="1:1" x14ac:dyDescent="0.2">
      <c r="A429" t="s">
        <v>55</v>
      </c>
    </row>
    <row r="430" spans="1:1" x14ac:dyDescent="0.2">
      <c r="A430" t="s">
        <v>91</v>
      </c>
    </row>
    <row r="431" spans="1:1" x14ac:dyDescent="0.2">
      <c r="A431" t="s">
        <v>24</v>
      </c>
    </row>
    <row r="432" spans="1:1" x14ac:dyDescent="0.2">
      <c r="A432" s="92" t="s">
        <v>77</v>
      </c>
    </row>
    <row r="433" spans="1:1" x14ac:dyDescent="0.2">
      <c r="A433" t="s">
        <v>26</v>
      </c>
    </row>
    <row r="434" spans="1:1" x14ac:dyDescent="0.2">
      <c r="A434" t="s">
        <v>55</v>
      </c>
    </row>
    <row r="435" spans="1:1" x14ac:dyDescent="0.2">
      <c r="A435" t="s">
        <v>24</v>
      </c>
    </row>
    <row r="436" spans="1:1" x14ac:dyDescent="0.2">
      <c r="A436" t="s">
        <v>80</v>
      </c>
    </row>
    <row r="437" spans="1:1" x14ac:dyDescent="0.2">
      <c r="A437" t="s">
        <v>32</v>
      </c>
    </row>
    <row r="438" spans="1:1" x14ac:dyDescent="0.2">
      <c r="A438" s="92" t="s">
        <v>77</v>
      </c>
    </row>
    <row r="439" spans="1:1" x14ac:dyDescent="0.2">
      <c r="A439" t="s">
        <v>24</v>
      </c>
    </row>
    <row r="440" spans="1:1" x14ac:dyDescent="0.2">
      <c r="A440" s="92" t="s">
        <v>77</v>
      </c>
    </row>
    <row r="441" spans="1:1" x14ac:dyDescent="0.2">
      <c r="A441" t="s">
        <v>77</v>
      </c>
    </row>
    <row r="442" spans="1:1" x14ac:dyDescent="0.2">
      <c r="A442" s="92" t="s">
        <v>77</v>
      </c>
    </row>
    <row r="443" spans="1:1" x14ac:dyDescent="0.2">
      <c r="A443" t="s">
        <v>28</v>
      </c>
    </row>
    <row r="444" spans="1:1" x14ac:dyDescent="0.2">
      <c r="A444" t="s">
        <v>80</v>
      </c>
    </row>
    <row r="445" spans="1:1" x14ac:dyDescent="0.2">
      <c r="A445" s="92" t="s">
        <v>77</v>
      </c>
    </row>
    <row r="446" spans="1:1" x14ac:dyDescent="0.2">
      <c r="A446" t="s">
        <v>29</v>
      </c>
    </row>
    <row r="447" spans="1:1" x14ac:dyDescent="0.2">
      <c r="A447" t="s">
        <v>28</v>
      </c>
    </row>
    <row r="448" spans="1:1" x14ac:dyDescent="0.2">
      <c r="A448" t="s">
        <v>55</v>
      </c>
    </row>
    <row r="449" spans="1:1" x14ac:dyDescent="0.2">
      <c r="A449" t="s">
        <v>77</v>
      </c>
    </row>
    <row r="450" spans="1:1" x14ac:dyDescent="0.2">
      <c r="A450" t="s">
        <v>30</v>
      </c>
    </row>
    <row r="451" spans="1:1" x14ac:dyDescent="0.2">
      <c r="A451" t="s">
        <v>28</v>
      </c>
    </row>
    <row r="452" spans="1:1" x14ac:dyDescent="0.2">
      <c r="A452" t="s">
        <v>26</v>
      </c>
    </row>
    <row r="453" spans="1:1" x14ac:dyDescent="0.2">
      <c r="A453" s="92" t="s">
        <v>77</v>
      </c>
    </row>
    <row r="454" spans="1:1" x14ac:dyDescent="0.2">
      <c r="A454" t="s">
        <v>77</v>
      </c>
    </row>
    <row r="455" spans="1:1" x14ac:dyDescent="0.2">
      <c r="A455" t="s">
        <v>77</v>
      </c>
    </row>
    <row r="456" spans="1:1" x14ac:dyDescent="0.2">
      <c r="A456" s="92" t="s">
        <v>77</v>
      </c>
    </row>
    <row r="457" spans="1:1" x14ac:dyDescent="0.2">
      <c r="A457" s="92" t="s">
        <v>77</v>
      </c>
    </row>
    <row r="458" spans="1:1" x14ac:dyDescent="0.2">
      <c r="A458" s="92" t="s">
        <v>77</v>
      </c>
    </row>
    <row r="459" spans="1:1" x14ac:dyDescent="0.2">
      <c r="A459" t="s">
        <v>55</v>
      </c>
    </row>
    <row r="460" spans="1:1" x14ac:dyDescent="0.2">
      <c r="A460" t="s">
        <v>28</v>
      </c>
    </row>
    <row r="461" spans="1:1" x14ac:dyDescent="0.2">
      <c r="A461" t="s">
        <v>24</v>
      </c>
    </row>
    <row r="462" spans="1:1" x14ac:dyDescent="0.2">
      <c r="A462" t="s">
        <v>26</v>
      </c>
    </row>
    <row r="463" spans="1:1" x14ac:dyDescent="0.2">
      <c r="A463" t="s">
        <v>30</v>
      </c>
    </row>
    <row r="464" spans="1:1" x14ac:dyDescent="0.2">
      <c r="A464" t="s">
        <v>26</v>
      </c>
    </row>
    <row r="465" spans="1:1" x14ac:dyDescent="0.2">
      <c r="A465" t="s">
        <v>30</v>
      </c>
    </row>
    <row r="466" spans="1:1" x14ac:dyDescent="0.2">
      <c r="A466" t="s">
        <v>77</v>
      </c>
    </row>
    <row r="467" spans="1:1" x14ac:dyDescent="0.2">
      <c r="A467" t="s">
        <v>55</v>
      </c>
    </row>
    <row r="468" spans="1:1" x14ac:dyDescent="0.2">
      <c r="A468" s="92" t="s">
        <v>77</v>
      </c>
    </row>
    <row r="469" spans="1:1" x14ac:dyDescent="0.2">
      <c r="A469" t="s">
        <v>77</v>
      </c>
    </row>
    <row r="470" spans="1:1" x14ac:dyDescent="0.2">
      <c r="A470" t="s">
        <v>88</v>
      </c>
    </row>
    <row r="471" spans="1:1" x14ac:dyDescent="0.2">
      <c r="A471" t="s">
        <v>77</v>
      </c>
    </row>
    <row r="472" spans="1:1" x14ac:dyDescent="0.2">
      <c r="A472" t="s">
        <v>44</v>
      </c>
    </row>
    <row r="473" spans="1:1" x14ac:dyDescent="0.2">
      <c r="A473" t="s">
        <v>24</v>
      </c>
    </row>
    <row r="474" spans="1:1" x14ac:dyDescent="0.2">
      <c r="A474" s="92" t="s">
        <v>77</v>
      </c>
    </row>
    <row r="475" spans="1:1" x14ac:dyDescent="0.2">
      <c r="A475" t="s">
        <v>26</v>
      </c>
    </row>
    <row r="476" spans="1:1" x14ac:dyDescent="0.2">
      <c r="A476" s="92" t="s">
        <v>77</v>
      </c>
    </row>
    <row r="477" spans="1:1" x14ac:dyDescent="0.2">
      <c r="A477" t="s">
        <v>26</v>
      </c>
    </row>
    <row r="478" spans="1:1" x14ac:dyDescent="0.2">
      <c r="A478" t="s">
        <v>80</v>
      </c>
    </row>
    <row r="479" spans="1:1" x14ac:dyDescent="0.2">
      <c r="A479" t="s">
        <v>77</v>
      </c>
    </row>
    <row r="480" spans="1:1" x14ac:dyDescent="0.2">
      <c r="A480" s="92" t="s">
        <v>77</v>
      </c>
    </row>
    <row r="481" spans="1:1" x14ac:dyDescent="0.2">
      <c r="A481" t="s">
        <v>55</v>
      </c>
    </row>
    <row r="482" spans="1:1" x14ac:dyDescent="0.2">
      <c r="A482" t="s">
        <v>29</v>
      </c>
    </row>
    <row r="483" spans="1:1" x14ac:dyDescent="0.2">
      <c r="A483" t="s">
        <v>80</v>
      </c>
    </row>
    <row r="484" spans="1:1" x14ac:dyDescent="0.2">
      <c r="A484" t="s">
        <v>24</v>
      </c>
    </row>
    <row r="485" spans="1:1" x14ac:dyDescent="0.2">
      <c r="A485" t="s">
        <v>26</v>
      </c>
    </row>
    <row r="486" spans="1:1" x14ac:dyDescent="0.2">
      <c r="A486" t="s">
        <v>55</v>
      </c>
    </row>
    <row r="487" spans="1:1" x14ac:dyDescent="0.2">
      <c r="A487" s="92" t="s">
        <v>77</v>
      </c>
    </row>
    <row r="488" spans="1:1" x14ac:dyDescent="0.2">
      <c r="A488" t="s">
        <v>80</v>
      </c>
    </row>
    <row r="489" spans="1:1" x14ac:dyDescent="0.2">
      <c r="A489" s="92" t="s">
        <v>77</v>
      </c>
    </row>
    <row r="490" spans="1:1" x14ac:dyDescent="0.2">
      <c r="A490" t="s">
        <v>55</v>
      </c>
    </row>
    <row r="491" spans="1:1" x14ac:dyDescent="0.2">
      <c r="A491" t="s">
        <v>55</v>
      </c>
    </row>
    <row r="492" spans="1:1" x14ac:dyDescent="0.2">
      <c r="A492" s="92" t="s">
        <v>77</v>
      </c>
    </row>
    <row r="493" spans="1:1" x14ac:dyDescent="0.2">
      <c r="A493" t="s">
        <v>55</v>
      </c>
    </row>
    <row r="494" spans="1:1" x14ac:dyDescent="0.2">
      <c r="A494" s="92" t="s">
        <v>77</v>
      </c>
    </row>
    <row r="495" spans="1:1" x14ac:dyDescent="0.2">
      <c r="A495" t="s">
        <v>55</v>
      </c>
    </row>
    <row r="496" spans="1:1" x14ac:dyDescent="0.2">
      <c r="A496" t="s">
        <v>26</v>
      </c>
    </row>
    <row r="497" spans="1:1" x14ac:dyDescent="0.2">
      <c r="A497" t="s">
        <v>26</v>
      </c>
    </row>
    <row r="498" spans="1:1" x14ac:dyDescent="0.2">
      <c r="A498" s="92" t="s">
        <v>77</v>
      </c>
    </row>
    <row r="499" spans="1:1" x14ac:dyDescent="0.2">
      <c r="A499" s="92" t="s">
        <v>77</v>
      </c>
    </row>
    <row r="500" spans="1:1" x14ac:dyDescent="0.2">
      <c r="A500" t="s">
        <v>55</v>
      </c>
    </row>
    <row r="501" spans="1:1" x14ac:dyDescent="0.2">
      <c r="A501" t="s">
        <v>26</v>
      </c>
    </row>
    <row r="502" spans="1:1" x14ac:dyDescent="0.2">
      <c r="A502" t="s">
        <v>29</v>
      </c>
    </row>
    <row r="503" spans="1:1" x14ac:dyDescent="0.2">
      <c r="A503" t="s">
        <v>77</v>
      </c>
    </row>
    <row r="504" spans="1:1" x14ac:dyDescent="0.2">
      <c r="A504" t="s">
        <v>24</v>
      </c>
    </row>
    <row r="505" spans="1:1" x14ac:dyDescent="0.2">
      <c r="A505" t="s">
        <v>29</v>
      </c>
    </row>
    <row r="506" spans="1:1" x14ac:dyDescent="0.2">
      <c r="A506" t="s">
        <v>55</v>
      </c>
    </row>
    <row r="507" spans="1:1" x14ac:dyDescent="0.2">
      <c r="A507" t="s">
        <v>26</v>
      </c>
    </row>
    <row r="508" spans="1:1" x14ac:dyDescent="0.2">
      <c r="A508" s="92" t="s">
        <v>77</v>
      </c>
    </row>
    <row r="509" spans="1:1" x14ac:dyDescent="0.2">
      <c r="A509" t="s">
        <v>55</v>
      </c>
    </row>
    <row r="510" spans="1:1" x14ac:dyDescent="0.2">
      <c r="A510" s="92" t="s">
        <v>77</v>
      </c>
    </row>
    <row r="511" spans="1:1" x14ac:dyDescent="0.2">
      <c r="A511" t="s">
        <v>38</v>
      </c>
    </row>
    <row r="512" spans="1:1" x14ac:dyDescent="0.2">
      <c r="A512" s="92" t="s">
        <v>77</v>
      </c>
    </row>
    <row r="513" spans="1:1" x14ac:dyDescent="0.2">
      <c r="A513" t="s">
        <v>55</v>
      </c>
    </row>
    <row r="514" spans="1:1" x14ac:dyDescent="0.2">
      <c r="A514" s="92" t="s">
        <v>77</v>
      </c>
    </row>
    <row r="515" spans="1:1" x14ac:dyDescent="0.2">
      <c r="A515" t="s">
        <v>80</v>
      </c>
    </row>
    <row r="516" spans="1:1" x14ac:dyDescent="0.2">
      <c r="A516" t="s">
        <v>55</v>
      </c>
    </row>
    <row r="517" spans="1:1" x14ac:dyDescent="0.2">
      <c r="A517" t="s">
        <v>77</v>
      </c>
    </row>
    <row r="518" spans="1:1" x14ac:dyDescent="0.2">
      <c r="A518" t="s">
        <v>38</v>
      </c>
    </row>
    <row r="519" spans="1:1" x14ac:dyDescent="0.2">
      <c r="A519" t="s">
        <v>38</v>
      </c>
    </row>
    <row r="520" spans="1:1" x14ac:dyDescent="0.2">
      <c r="A520" t="s">
        <v>26</v>
      </c>
    </row>
    <row r="521" spans="1:1" x14ac:dyDescent="0.2">
      <c r="A521" s="92" t="s">
        <v>77</v>
      </c>
    </row>
    <row r="522" spans="1:1" x14ac:dyDescent="0.2">
      <c r="A522" t="s">
        <v>55</v>
      </c>
    </row>
    <row r="523" spans="1:1" x14ac:dyDescent="0.2">
      <c r="A523" t="s">
        <v>30</v>
      </c>
    </row>
    <row r="524" spans="1:1" x14ac:dyDescent="0.2">
      <c r="A524" t="s">
        <v>30</v>
      </c>
    </row>
    <row r="525" spans="1:1" x14ac:dyDescent="0.2">
      <c r="A525" s="92" t="s">
        <v>77</v>
      </c>
    </row>
    <row r="526" spans="1:1" x14ac:dyDescent="0.2">
      <c r="A526" t="s">
        <v>55</v>
      </c>
    </row>
    <row r="527" spans="1:1" x14ac:dyDescent="0.2">
      <c r="A527" t="s">
        <v>24</v>
      </c>
    </row>
    <row r="528" spans="1:1" x14ac:dyDescent="0.2">
      <c r="A528" t="s">
        <v>55</v>
      </c>
    </row>
    <row r="529" spans="1:1" x14ac:dyDescent="0.2">
      <c r="A529" t="s">
        <v>77</v>
      </c>
    </row>
    <row r="530" spans="1:1" x14ac:dyDescent="0.2">
      <c r="A530" t="s">
        <v>55</v>
      </c>
    </row>
    <row r="531" spans="1:1" x14ac:dyDescent="0.2">
      <c r="A531" t="s">
        <v>26</v>
      </c>
    </row>
    <row r="532" spans="1:1" x14ac:dyDescent="0.2">
      <c r="A532" s="92" t="s">
        <v>77</v>
      </c>
    </row>
    <row r="533" spans="1:1" x14ac:dyDescent="0.2">
      <c r="A533" s="92" t="s">
        <v>77</v>
      </c>
    </row>
    <row r="534" spans="1:1" x14ac:dyDescent="0.2">
      <c r="A534" t="s">
        <v>26</v>
      </c>
    </row>
    <row r="535" spans="1:1" x14ac:dyDescent="0.2">
      <c r="A535" t="s">
        <v>80</v>
      </c>
    </row>
    <row r="536" spans="1:1" x14ac:dyDescent="0.2">
      <c r="A536" t="s">
        <v>55</v>
      </c>
    </row>
    <row r="537" spans="1:1" x14ac:dyDescent="0.2">
      <c r="A537" t="s">
        <v>77</v>
      </c>
    </row>
    <row r="538" spans="1:1" x14ac:dyDescent="0.2">
      <c r="A538" t="s">
        <v>80</v>
      </c>
    </row>
    <row r="539" spans="1:1" x14ac:dyDescent="0.2">
      <c r="A539" t="s">
        <v>55</v>
      </c>
    </row>
    <row r="540" spans="1:1" x14ac:dyDescent="0.2">
      <c r="A540" t="s">
        <v>77</v>
      </c>
    </row>
    <row r="541" spans="1:1" x14ac:dyDescent="0.2">
      <c r="A541" s="92" t="s">
        <v>77</v>
      </c>
    </row>
    <row r="542" spans="1:1" x14ac:dyDescent="0.2">
      <c r="A542" s="92" t="s">
        <v>77</v>
      </c>
    </row>
    <row r="543" spans="1:1" x14ac:dyDescent="0.2">
      <c r="A543" t="s">
        <v>55</v>
      </c>
    </row>
    <row r="544" spans="1:1" x14ac:dyDescent="0.2">
      <c r="A544" t="s">
        <v>28</v>
      </c>
    </row>
    <row r="545" spans="1:1" x14ac:dyDescent="0.2">
      <c r="A545" t="s">
        <v>77</v>
      </c>
    </row>
    <row r="546" spans="1:1" x14ac:dyDescent="0.2">
      <c r="A546" t="s">
        <v>28</v>
      </c>
    </row>
    <row r="547" spans="1:1" x14ac:dyDescent="0.2">
      <c r="A547" t="s">
        <v>77</v>
      </c>
    </row>
    <row r="548" spans="1:1" x14ac:dyDescent="0.2">
      <c r="A548" s="92" t="s">
        <v>77</v>
      </c>
    </row>
    <row r="549" spans="1:1" x14ac:dyDescent="0.2">
      <c r="A549" t="s">
        <v>80</v>
      </c>
    </row>
    <row r="550" spans="1:1" x14ac:dyDescent="0.2">
      <c r="A550" t="s">
        <v>55</v>
      </c>
    </row>
    <row r="551" spans="1:1" x14ac:dyDescent="0.2">
      <c r="A551" t="s">
        <v>55</v>
      </c>
    </row>
    <row r="552" spans="1:1" x14ac:dyDescent="0.2">
      <c r="A552" t="s">
        <v>24</v>
      </c>
    </row>
    <row r="553" spans="1:1" x14ac:dyDescent="0.2">
      <c r="A553" t="s">
        <v>77</v>
      </c>
    </row>
    <row r="554" spans="1:1" x14ac:dyDescent="0.2">
      <c r="A554" s="92" t="s">
        <v>77</v>
      </c>
    </row>
    <row r="555" spans="1:1" x14ac:dyDescent="0.2">
      <c r="A555" s="92" t="s">
        <v>77</v>
      </c>
    </row>
    <row r="556" spans="1:1" x14ac:dyDescent="0.2">
      <c r="A556" t="s">
        <v>80</v>
      </c>
    </row>
    <row r="557" spans="1:1" x14ac:dyDescent="0.2">
      <c r="A557" t="s">
        <v>77</v>
      </c>
    </row>
    <row r="558" spans="1:1" x14ac:dyDescent="0.2">
      <c r="A558" t="s">
        <v>55</v>
      </c>
    </row>
    <row r="559" spans="1:1" x14ac:dyDescent="0.2">
      <c r="A559" t="s">
        <v>24</v>
      </c>
    </row>
    <row r="560" spans="1:1" x14ac:dyDescent="0.2">
      <c r="A560" t="s">
        <v>55</v>
      </c>
    </row>
    <row r="561" spans="1:1" x14ac:dyDescent="0.2">
      <c r="A561" s="92" t="s">
        <v>77</v>
      </c>
    </row>
    <row r="562" spans="1:1" x14ac:dyDescent="0.2">
      <c r="A562" t="s">
        <v>24</v>
      </c>
    </row>
    <row r="563" spans="1:1" x14ac:dyDescent="0.2">
      <c r="A563" t="s">
        <v>36</v>
      </c>
    </row>
    <row r="564" spans="1:1" x14ac:dyDescent="0.2">
      <c r="A564" s="92" t="s">
        <v>77</v>
      </c>
    </row>
    <row r="565" spans="1:1" x14ac:dyDescent="0.2">
      <c r="A565" t="s">
        <v>81</v>
      </c>
    </row>
    <row r="566" spans="1:1" x14ac:dyDescent="0.2">
      <c r="A566" s="92" t="s">
        <v>77</v>
      </c>
    </row>
    <row r="567" spans="1:1" x14ac:dyDescent="0.2">
      <c r="A567" t="s">
        <v>77</v>
      </c>
    </row>
    <row r="568" spans="1:1" x14ac:dyDescent="0.2">
      <c r="A568" t="s">
        <v>80</v>
      </c>
    </row>
    <row r="569" spans="1:1" x14ac:dyDescent="0.2">
      <c r="A569" t="s">
        <v>77</v>
      </c>
    </row>
    <row r="570" spans="1:1" x14ac:dyDescent="0.2">
      <c r="A570" t="s">
        <v>36</v>
      </c>
    </row>
    <row r="571" spans="1:1" x14ac:dyDescent="0.2">
      <c r="A571" t="s">
        <v>80</v>
      </c>
    </row>
    <row r="572" spans="1:1" x14ac:dyDescent="0.2">
      <c r="A572" t="s">
        <v>30</v>
      </c>
    </row>
    <row r="573" spans="1:1" x14ac:dyDescent="0.2">
      <c r="A573" s="92" t="s">
        <v>77</v>
      </c>
    </row>
    <row r="574" spans="1:1" x14ac:dyDescent="0.2">
      <c r="A574" t="s">
        <v>89</v>
      </c>
    </row>
    <row r="575" spans="1:1" x14ac:dyDescent="0.2">
      <c r="A575" t="s">
        <v>36</v>
      </c>
    </row>
    <row r="576" spans="1:1" x14ac:dyDescent="0.2">
      <c r="A576" s="92" t="s">
        <v>77</v>
      </c>
    </row>
    <row r="577" spans="1:1" x14ac:dyDescent="0.2">
      <c r="A577" t="s">
        <v>55</v>
      </c>
    </row>
    <row r="578" spans="1:1" x14ac:dyDescent="0.2">
      <c r="A578" s="92" t="s">
        <v>77</v>
      </c>
    </row>
    <row r="579" spans="1:1" x14ac:dyDescent="0.2">
      <c r="A579" t="s">
        <v>29</v>
      </c>
    </row>
    <row r="580" spans="1:1" x14ac:dyDescent="0.2">
      <c r="A580" t="s">
        <v>80</v>
      </c>
    </row>
    <row r="581" spans="1:1" x14ac:dyDescent="0.2">
      <c r="A581" t="s">
        <v>77</v>
      </c>
    </row>
    <row r="582" spans="1:1" x14ac:dyDescent="0.2">
      <c r="A582" t="s">
        <v>88</v>
      </c>
    </row>
    <row r="583" spans="1:1" x14ac:dyDescent="0.2">
      <c r="A583" s="92" t="s">
        <v>77</v>
      </c>
    </row>
    <row r="584" spans="1:1" x14ac:dyDescent="0.2">
      <c r="A584" t="s">
        <v>28</v>
      </c>
    </row>
    <row r="585" spans="1:1" x14ac:dyDescent="0.2">
      <c r="A585" t="s">
        <v>80</v>
      </c>
    </row>
    <row r="586" spans="1:1" x14ac:dyDescent="0.2">
      <c r="A586" s="92" t="s">
        <v>77</v>
      </c>
    </row>
    <row r="587" spans="1:1" x14ac:dyDescent="0.2">
      <c r="A587" s="92" t="s">
        <v>77</v>
      </c>
    </row>
    <row r="588" spans="1:1" x14ac:dyDescent="0.2">
      <c r="A588" t="s">
        <v>55</v>
      </c>
    </row>
    <row r="589" spans="1:1" x14ac:dyDescent="0.2">
      <c r="A589" t="s">
        <v>55</v>
      </c>
    </row>
    <row r="590" spans="1:1" x14ac:dyDescent="0.2">
      <c r="A590" t="s">
        <v>24</v>
      </c>
    </row>
    <row r="591" spans="1:1" x14ac:dyDescent="0.2">
      <c r="A591" t="s">
        <v>30</v>
      </c>
    </row>
    <row r="592" spans="1:1" x14ac:dyDescent="0.2">
      <c r="A592" t="s">
        <v>26</v>
      </c>
    </row>
    <row r="593" spans="1:1" x14ac:dyDescent="0.2">
      <c r="A593" t="s">
        <v>38</v>
      </c>
    </row>
    <row r="594" spans="1:1" x14ac:dyDescent="0.2">
      <c r="A594" t="s">
        <v>80</v>
      </c>
    </row>
    <row r="595" spans="1:1" x14ac:dyDescent="0.2">
      <c r="A595" t="s">
        <v>88</v>
      </c>
    </row>
    <row r="596" spans="1:1" x14ac:dyDescent="0.2">
      <c r="A596" t="s">
        <v>26</v>
      </c>
    </row>
    <row r="597" spans="1:1" x14ac:dyDescent="0.2">
      <c r="A597" s="92" t="s">
        <v>77</v>
      </c>
    </row>
    <row r="598" spans="1:1" x14ac:dyDescent="0.2">
      <c r="A598" s="92" t="s">
        <v>77</v>
      </c>
    </row>
    <row r="599" spans="1:1" x14ac:dyDescent="0.2">
      <c r="A599" s="92" t="s">
        <v>77</v>
      </c>
    </row>
    <row r="600" spans="1:1" x14ac:dyDescent="0.2">
      <c r="A600" t="s">
        <v>26</v>
      </c>
    </row>
    <row r="601" spans="1:1" x14ac:dyDescent="0.2">
      <c r="A601" t="s">
        <v>77</v>
      </c>
    </row>
    <row r="602" spans="1:1" x14ac:dyDescent="0.2">
      <c r="A602" s="92" t="s">
        <v>77</v>
      </c>
    </row>
    <row r="603" spans="1:1" x14ac:dyDescent="0.2">
      <c r="A603" s="92" t="s">
        <v>77</v>
      </c>
    </row>
    <row r="604" spans="1:1" x14ac:dyDescent="0.2">
      <c r="A604" t="s">
        <v>26</v>
      </c>
    </row>
    <row r="605" spans="1:1" x14ac:dyDescent="0.2">
      <c r="A605" t="s">
        <v>77</v>
      </c>
    </row>
    <row r="606" spans="1:1" x14ac:dyDescent="0.2">
      <c r="A606" t="s">
        <v>44</v>
      </c>
    </row>
    <row r="607" spans="1:1" x14ac:dyDescent="0.2">
      <c r="A607" s="92" t="s">
        <v>77</v>
      </c>
    </row>
    <row r="608" spans="1:1" x14ac:dyDescent="0.2">
      <c r="A608" t="s">
        <v>77</v>
      </c>
    </row>
    <row r="609" spans="1:1" x14ac:dyDescent="0.2">
      <c r="A609" s="92" t="s">
        <v>77</v>
      </c>
    </row>
    <row r="610" spans="1:1" x14ac:dyDescent="0.2">
      <c r="A610" t="s">
        <v>80</v>
      </c>
    </row>
    <row r="611" spans="1:1" x14ac:dyDescent="0.2">
      <c r="A611" t="s">
        <v>88</v>
      </c>
    </row>
    <row r="612" spans="1:1" x14ac:dyDescent="0.2">
      <c r="A612" s="92" t="s">
        <v>77</v>
      </c>
    </row>
    <row r="613" spans="1:1" x14ac:dyDescent="0.2">
      <c r="A613" t="s">
        <v>55</v>
      </c>
    </row>
    <row r="614" spans="1:1" x14ac:dyDescent="0.2">
      <c r="A614" s="92" t="s">
        <v>77</v>
      </c>
    </row>
    <row r="615" spans="1:1" x14ac:dyDescent="0.2">
      <c r="A615" t="s">
        <v>32</v>
      </c>
    </row>
    <row r="616" spans="1:1" x14ac:dyDescent="0.2">
      <c r="A616" t="s">
        <v>24</v>
      </c>
    </row>
    <row r="617" spans="1:1" x14ac:dyDescent="0.2">
      <c r="A617" t="s">
        <v>80</v>
      </c>
    </row>
    <row r="618" spans="1:1" x14ac:dyDescent="0.2">
      <c r="A618" t="s">
        <v>26</v>
      </c>
    </row>
    <row r="619" spans="1:1" x14ac:dyDescent="0.2">
      <c r="A619" t="s">
        <v>77</v>
      </c>
    </row>
    <row r="620" spans="1:1" x14ac:dyDescent="0.2">
      <c r="A620" s="92" t="s">
        <v>77</v>
      </c>
    </row>
    <row r="621" spans="1:1" x14ac:dyDescent="0.2">
      <c r="A621" s="92" t="s">
        <v>77</v>
      </c>
    </row>
    <row r="622" spans="1:1" x14ac:dyDescent="0.2">
      <c r="A622" s="92" t="s">
        <v>77</v>
      </c>
    </row>
    <row r="623" spans="1:1" x14ac:dyDescent="0.2">
      <c r="A623" s="92" t="s">
        <v>77</v>
      </c>
    </row>
    <row r="624" spans="1:1" x14ac:dyDescent="0.2">
      <c r="A624" t="s">
        <v>28</v>
      </c>
    </row>
    <row r="625" spans="1:1" x14ac:dyDescent="0.2">
      <c r="A625" t="s">
        <v>89</v>
      </c>
    </row>
    <row r="626" spans="1:1" x14ac:dyDescent="0.2">
      <c r="A626" s="92" t="s">
        <v>77</v>
      </c>
    </row>
    <row r="627" spans="1:1" x14ac:dyDescent="0.2">
      <c r="A627" t="s">
        <v>38</v>
      </c>
    </row>
    <row r="628" spans="1:1" x14ac:dyDescent="0.2">
      <c r="A628" t="s">
        <v>80</v>
      </c>
    </row>
    <row r="629" spans="1:1" x14ac:dyDescent="0.2">
      <c r="A629" t="s">
        <v>77</v>
      </c>
    </row>
    <row r="630" spans="1:1" x14ac:dyDescent="0.2">
      <c r="A630" s="92" t="s">
        <v>77</v>
      </c>
    </row>
    <row r="631" spans="1:1" x14ac:dyDescent="0.2">
      <c r="A631" t="s">
        <v>55</v>
      </c>
    </row>
    <row r="632" spans="1:1" x14ac:dyDescent="0.2">
      <c r="A632" s="92" t="s">
        <v>77</v>
      </c>
    </row>
    <row r="633" spans="1:1" x14ac:dyDescent="0.2">
      <c r="A633" s="92" t="s">
        <v>77</v>
      </c>
    </row>
    <row r="634" spans="1:1" x14ac:dyDescent="0.2">
      <c r="A634" t="s">
        <v>29</v>
      </c>
    </row>
    <row r="635" spans="1:1" x14ac:dyDescent="0.2">
      <c r="A635" t="s">
        <v>55</v>
      </c>
    </row>
    <row r="636" spans="1:1" x14ac:dyDescent="0.2">
      <c r="A636" t="s">
        <v>55</v>
      </c>
    </row>
    <row r="637" spans="1:1" x14ac:dyDescent="0.2">
      <c r="A637" s="92" t="s">
        <v>77</v>
      </c>
    </row>
    <row r="638" spans="1:1" x14ac:dyDescent="0.2">
      <c r="A638" s="92" t="s">
        <v>77</v>
      </c>
    </row>
    <row r="639" spans="1:1" x14ac:dyDescent="0.2">
      <c r="A639" t="s">
        <v>55</v>
      </c>
    </row>
    <row r="640" spans="1:1" x14ac:dyDescent="0.2">
      <c r="A640" t="s">
        <v>28</v>
      </c>
    </row>
    <row r="641" spans="1:1" x14ac:dyDescent="0.2">
      <c r="A641" t="s">
        <v>55</v>
      </c>
    </row>
    <row r="642" spans="1:1" x14ac:dyDescent="0.2">
      <c r="A642" s="92" t="s">
        <v>77</v>
      </c>
    </row>
    <row r="643" spans="1:1" x14ac:dyDescent="0.2">
      <c r="A643" t="s">
        <v>32</v>
      </c>
    </row>
    <row r="644" spans="1:1" x14ac:dyDescent="0.2">
      <c r="A644" t="s">
        <v>24</v>
      </c>
    </row>
    <row r="645" spans="1:1" x14ac:dyDescent="0.2">
      <c r="A645" t="s">
        <v>28</v>
      </c>
    </row>
    <row r="646" spans="1:1" x14ac:dyDescent="0.2">
      <c r="A646" t="s">
        <v>55</v>
      </c>
    </row>
    <row r="647" spans="1:1" x14ac:dyDescent="0.2">
      <c r="A647" t="s">
        <v>28</v>
      </c>
    </row>
    <row r="648" spans="1:1" x14ac:dyDescent="0.2">
      <c r="A648" s="92" t="s">
        <v>77</v>
      </c>
    </row>
    <row r="649" spans="1:1" x14ac:dyDescent="0.2">
      <c r="A649" t="s">
        <v>55</v>
      </c>
    </row>
    <row r="650" spans="1:1" x14ac:dyDescent="0.2">
      <c r="A650" t="s">
        <v>77</v>
      </c>
    </row>
    <row r="651" spans="1:1" x14ac:dyDescent="0.2">
      <c r="A651" t="s">
        <v>77</v>
      </c>
    </row>
    <row r="652" spans="1:1" x14ac:dyDescent="0.2">
      <c r="A652" t="s">
        <v>24</v>
      </c>
    </row>
    <row r="653" spans="1:1" x14ac:dyDescent="0.2">
      <c r="A653" t="s">
        <v>77</v>
      </c>
    </row>
    <row r="654" spans="1:1" x14ac:dyDescent="0.2">
      <c r="A654" s="92" t="s">
        <v>77</v>
      </c>
    </row>
    <row r="655" spans="1:1" x14ac:dyDescent="0.2">
      <c r="A655" t="s">
        <v>77</v>
      </c>
    </row>
    <row r="656" spans="1:1" x14ac:dyDescent="0.2">
      <c r="A656" t="s">
        <v>88</v>
      </c>
    </row>
    <row r="657" spans="1:1" x14ac:dyDescent="0.2">
      <c r="A657" t="s">
        <v>28</v>
      </c>
    </row>
    <row r="658" spans="1:1" x14ac:dyDescent="0.2">
      <c r="A658" t="s">
        <v>77</v>
      </c>
    </row>
    <row r="659" spans="1:1" x14ac:dyDescent="0.2">
      <c r="A659" t="s">
        <v>24</v>
      </c>
    </row>
    <row r="660" spans="1:1" x14ac:dyDescent="0.2">
      <c r="A660" t="s">
        <v>80</v>
      </c>
    </row>
    <row r="661" spans="1:1" x14ac:dyDescent="0.2">
      <c r="A661" t="s">
        <v>77</v>
      </c>
    </row>
    <row r="662" spans="1:1" x14ac:dyDescent="0.2">
      <c r="A662" t="s">
        <v>42</v>
      </c>
    </row>
    <row r="663" spans="1:1" x14ac:dyDescent="0.2">
      <c r="A663" t="s">
        <v>28</v>
      </c>
    </row>
    <row r="664" spans="1:1" x14ac:dyDescent="0.2">
      <c r="A664" s="92" t="s">
        <v>77</v>
      </c>
    </row>
    <row r="665" spans="1:1" x14ac:dyDescent="0.2">
      <c r="A665" s="92" t="s">
        <v>77</v>
      </c>
    </row>
    <row r="666" spans="1:1" x14ac:dyDescent="0.2">
      <c r="A666" t="s">
        <v>55</v>
      </c>
    </row>
    <row r="667" spans="1:1" x14ac:dyDescent="0.2">
      <c r="A667" t="s">
        <v>77</v>
      </c>
    </row>
    <row r="668" spans="1:1" x14ac:dyDescent="0.2">
      <c r="A668" t="s">
        <v>77</v>
      </c>
    </row>
    <row r="669" spans="1:1" x14ac:dyDescent="0.2">
      <c r="A669" t="s">
        <v>77</v>
      </c>
    </row>
    <row r="670" spans="1:1" x14ac:dyDescent="0.2">
      <c r="A670" t="s">
        <v>29</v>
      </c>
    </row>
    <row r="671" spans="1:1" x14ac:dyDescent="0.2">
      <c r="A671" t="s">
        <v>80</v>
      </c>
    </row>
    <row r="672" spans="1:1" x14ac:dyDescent="0.2">
      <c r="A672" t="s">
        <v>32</v>
      </c>
    </row>
    <row r="673" spans="1:1" x14ac:dyDescent="0.2">
      <c r="A673" t="s">
        <v>77</v>
      </c>
    </row>
    <row r="674" spans="1:1" x14ac:dyDescent="0.2">
      <c r="A674" t="s">
        <v>29</v>
      </c>
    </row>
    <row r="675" spans="1:1" x14ac:dyDescent="0.2">
      <c r="A675" t="s">
        <v>28</v>
      </c>
    </row>
    <row r="676" spans="1:1" x14ac:dyDescent="0.2">
      <c r="A676" t="s">
        <v>91</v>
      </c>
    </row>
    <row r="677" spans="1:1" x14ac:dyDescent="0.2">
      <c r="A677" t="s">
        <v>77</v>
      </c>
    </row>
    <row r="678" spans="1:1" x14ac:dyDescent="0.2">
      <c r="A678" t="s">
        <v>55</v>
      </c>
    </row>
    <row r="679" spans="1:1" x14ac:dyDescent="0.2">
      <c r="A679" t="s">
        <v>26</v>
      </c>
    </row>
    <row r="680" spans="1:1" x14ac:dyDescent="0.2">
      <c r="A680" t="s">
        <v>55</v>
      </c>
    </row>
    <row r="681" spans="1:1" x14ac:dyDescent="0.2">
      <c r="A681" t="s">
        <v>55</v>
      </c>
    </row>
    <row r="682" spans="1:1" x14ac:dyDescent="0.2">
      <c r="A682" t="s">
        <v>28</v>
      </c>
    </row>
    <row r="683" spans="1:1" x14ac:dyDescent="0.2">
      <c r="A683" t="s">
        <v>55</v>
      </c>
    </row>
    <row r="684" spans="1:1" x14ac:dyDescent="0.2">
      <c r="A684" t="s">
        <v>55</v>
      </c>
    </row>
    <row r="685" spans="1:1" x14ac:dyDescent="0.2">
      <c r="A685" s="92" t="s">
        <v>77</v>
      </c>
    </row>
    <row r="686" spans="1:1" x14ac:dyDescent="0.2">
      <c r="A686" s="92" t="s">
        <v>77</v>
      </c>
    </row>
    <row r="687" spans="1:1" x14ac:dyDescent="0.2">
      <c r="A687" t="s">
        <v>55</v>
      </c>
    </row>
    <row r="688" spans="1:1" x14ac:dyDescent="0.2">
      <c r="A688" t="s">
        <v>55</v>
      </c>
    </row>
    <row r="689" spans="1:1" x14ac:dyDescent="0.2">
      <c r="A689" t="s">
        <v>80</v>
      </c>
    </row>
    <row r="690" spans="1:1" x14ac:dyDescent="0.2">
      <c r="A690" t="s">
        <v>77</v>
      </c>
    </row>
    <row r="691" spans="1:1" x14ac:dyDescent="0.2">
      <c r="A691" s="92" t="s">
        <v>77</v>
      </c>
    </row>
    <row r="692" spans="1:1" x14ac:dyDescent="0.2">
      <c r="A692" t="s">
        <v>80</v>
      </c>
    </row>
    <row r="693" spans="1:1" x14ac:dyDescent="0.2">
      <c r="A693" s="92" t="s">
        <v>77</v>
      </c>
    </row>
    <row r="694" spans="1:1" x14ac:dyDescent="0.2">
      <c r="A694" s="92" t="s">
        <v>77</v>
      </c>
    </row>
    <row r="695" spans="1:1" x14ac:dyDescent="0.2">
      <c r="A695" t="s">
        <v>55</v>
      </c>
    </row>
    <row r="696" spans="1:1" x14ac:dyDescent="0.2">
      <c r="A696" t="s">
        <v>55</v>
      </c>
    </row>
    <row r="697" spans="1:1" x14ac:dyDescent="0.2">
      <c r="A697" t="s">
        <v>29</v>
      </c>
    </row>
    <row r="698" spans="1:1" x14ac:dyDescent="0.2">
      <c r="A698" t="s">
        <v>38</v>
      </c>
    </row>
    <row r="699" spans="1:1" x14ac:dyDescent="0.2">
      <c r="A699" t="s">
        <v>81</v>
      </c>
    </row>
    <row r="700" spans="1:1" x14ac:dyDescent="0.2">
      <c r="A700" t="s">
        <v>55</v>
      </c>
    </row>
    <row r="701" spans="1:1" x14ac:dyDescent="0.2">
      <c r="A701" t="s">
        <v>24</v>
      </c>
    </row>
    <row r="702" spans="1:1" x14ac:dyDescent="0.2">
      <c r="A702" t="s">
        <v>55</v>
      </c>
    </row>
    <row r="703" spans="1:1" x14ac:dyDescent="0.2">
      <c r="A703" t="s">
        <v>28</v>
      </c>
    </row>
    <row r="704" spans="1:1" x14ac:dyDescent="0.2">
      <c r="A704" t="s">
        <v>26</v>
      </c>
    </row>
    <row r="705" spans="1:1" x14ac:dyDescent="0.2">
      <c r="A705" t="s">
        <v>77</v>
      </c>
    </row>
    <row r="706" spans="1:1" x14ac:dyDescent="0.2">
      <c r="A706" t="s">
        <v>26</v>
      </c>
    </row>
    <row r="707" spans="1:1" x14ac:dyDescent="0.2">
      <c r="A707" t="s">
        <v>55</v>
      </c>
    </row>
    <row r="708" spans="1:1" x14ac:dyDescent="0.2">
      <c r="A708" t="s">
        <v>77</v>
      </c>
    </row>
    <row r="709" spans="1:1" x14ac:dyDescent="0.2">
      <c r="A709" t="s">
        <v>77</v>
      </c>
    </row>
    <row r="710" spans="1:1" x14ac:dyDescent="0.2">
      <c r="A710" t="s">
        <v>77</v>
      </c>
    </row>
    <row r="711" spans="1:1" x14ac:dyDescent="0.2">
      <c r="A711" t="s">
        <v>77</v>
      </c>
    </row>
    <row r="712" spans="1:1" x14ac:dyDescent="0.2">
      <c r="A712" s="92" t="s">
        <v>77</v>
      </c>
    </row>
    <row r="713" spans="1:1" x14ac:dyDescent="0.2">
      <c r="A713" t="s">
        <v>77</v>
      </c>
    </row>
    <row r="714" spans="1:1" x14ac:dyDescent="0.2">
      <c r="A714" t="s">
        <v>55</v>
      </c>
    </row>
    <row r="715" spans="1:1" x14ac:dyDescent="0.2">
      <c r="A715" t="s">
        <v>55</v>
      </c>
    </row>
    <row r="716" spans="1:1" x14ac:dyDescent="0.2">
      <c r="A716" t="s">
        <v>55</v>
      </c>
    </row>
    <row r="717" spans="1:1" x14ac:dyDescent="0.2">
      <c r="A717" s="92" t="s">
        <v>77</v>
      </c>
    </row>
    <row r="718" spans="1:1" x14ac:dyDescent="0.2">
      <c r="A718" t="s">
        <v>55</v>
      </c>
    </row>
    <row r="719" spans="1:1" x14ac:dyDescent="0.2">
      <c r="A719" s="92" t="s">
        <v>77</v>
      </c>
    </row>
    <row r="720" spans="1:1" x14ac:dyDescent="0.2">
      <c r="A720" t="s">
        <v>80</v>
      </c>
    </row>
    <row r="721" spans="1:1" x14ac:dyDescent="0.2">
      <c r="A721" s="92" t="s">
        <v>77</v>
      </c>
    </row>
    <row r="722" spans="1:1" x14ac:dyDescent="0.2">
      <c r="A722" s="92" t="s">
        <v>77</v>
      </c>
    </row>
    <row r="723" spans="1:1" x14ac:dyDescent="0.2">
      <c r="A723" t="s">
        <v>77</v>
      </c>
    </row>
    <row r="724" spans="1:1" x14ac:dyDescent="0.2">
      <c r="A724" t="s">
        <v>77</v>
      </c>
    </row>
    <row r="725" spans="1:1" x14ac:dyDescent="0.2">
      <c r="A725" t="s">
        <v>80</v>
      </c>
    </row>
    <row r="726" spans="1:1" x14ac:dyDescent="0.2">
      <c r="A726" t="s">
        <v>80</v>
      </c>
    </row>
    <row r="727" spans="1:1" x14ac:dyDescent="0.2">
      <c r="A727" s="92" t="s">
        <v>77</v>
      </c>
    </row>
    <row r="728" spans="1:1" x14ac:dyDescent="0.2">
      <c r="A728" s="92" t="s">
        <v>77</v>
      </c>
    </row>
    <row r="729" spans="1:1" x14ac:dyDescent="0.2">
      <c r="A729" t="s">
        <v>80</v>
      </c>
    </row>
    <row r="730" spans="1:1" x14ac:dyDescent="0.2">
      <c r="A730" t="s">
        <v>77</v>
      </c>
    </row>
    <row r="731" spans="1:1" x14ac:dyDescent="0.2">
      <c r="A731" t="s">
        <v>55</v>
      </c>
    </row>
    <row r="732" spans="1:1" x14ac:dyDescent="0.2">
      <c r="A732" s="92" t="s">
        <v>77</v>
      </c>
    </row>
    <row r="733" spans="1:1" x14ac:dyDescent="0.2">
      <c r="A733" s="92" t="s">
        <v>77</v>
      </c>
    </row>
    <row r="734" spans="1:1" x14ac:dyDescent="0.2">
      <c r="A734" t="s">
        <v>77</v>
      </c>
    </row>
    <row r="735" spans="1:1" x14ac:dyDescent="0.2">
      <c r="A735" t="s">
        <v>77</v>
      </c>
    </row>
    <row r="736" spans="1:1" x14ac:dyDescent="0.2">
      <c r="A736" t="s">
        <v>55</v>
      </c>
    </row>
    <row r="737" spans="1:1" x14ac:dyDescent="0.2">
      <c r="A737" t="s">
        <v>26</v>
      </c>
    </row>
    <row r="738" spans="1:1" x14ac:dyDescent="0.2">
      <c r="A738" t="s">
        <v>26</v>
      </c>
    </row>
    <row r="739" spans="1:1" x14ac:dyDescent="0.2">
      <c r="A739" t="s">
        <v>80</v>
      </c>
    </row>
    <row r="740" spans="1:1" x14ac:dyDescent="0.2">
      <c r="A740" t="s">
        <v>28</v>
      </c>
    </row>
    <row r="741" spans="1:1" x14ac:dyDescent="0.2">
      <c r="A741" t="s">
        <v>55</v>
      </c>
    </row>
    <row r="742" spans="1:1" x14ac:dyDescent="0.2">
      <c r="A742" s="92" t="s">
        <v>77</v>
      </c>
    </row>
    <row r="743" spans="1:1" x14ac:dyDescent="0.2">
      <c r="A743" t="s">
        <v>55</v>
      </c>
    </row>
    <row r="744" spans="1:1" x14ac:dyDescent="0.2">
      <c r="A744" t="s">
        <v>24</v>
      </c>
    </row>
    <row r="745" spans="1:1" x14ac:dyDescent="0.2">
      <c r="A745" t="s">
        <v>77</v>
      </c>
    </row>
    <row r="746" spans="1:1" x14ac:dyDescent="0.2">
      <c r="A746" t="s">
        <v>55</v>
      </c>
    </row>
    <row r="747" spans="1:1" x14ac:dyDescent="0.2">
      <c r="A747" s="92" t="s">
        <v>77</v>
      </c>
    </row>
    <row r="748" spans="1:1" x14ac:dyDescent="0.2">
      <c r="A748" s="92" t="s">
        <v>77</v>
      </c>
    </row>
    <row r="749" spans="1:1" x14ac:dyDescent="0.2">
      <c r="A749" s="92" t="s">
        <v>77</v>
      </c>
    </row>
    <row r="750" spans="1:1" x14ac:dyDescent="0.2">
      <c r="A750" t="s">
        <v>26</v>
      </c>
    </row>
    <row r="751" spans="1:1" x14ac:dyDescent="0.2">
      <c r="A751" t="s">
        <v>88</v>
      </c>
    </row>
    <row r="752" spans="1:1" x14ac:dyDescent="0.2">
      <c r="A752" t="s">
        <v>77</v>
      </c>
    </row>
    <row r="753" spans="1:1" x14ac:dyDescent="0.2">
      <c r="A753" s="92" t="s">
        <v>77</v>
      </c>
    </row>
    <row r="754" spans="1:1" x14ac:dyDescent="0.2">
      <c r="A754" s="92" t="s">
        <v>77</v>
      </c>
    </row>
    <row r="755" spans="1:1" x14ac:dyDescent="0.2">
      <c r="A755" s="92" t="s">
        <v>77</v>
      </c>
    </row>
    <row r="756" spans="1:1" x14ac:dyDescent="0.2">
      <c r="A756" s="92" t="s">
        <v>77</v>
      </c>
    </row>
    <row r="757" spans="1:1" x14ac:dyDescent="0.2">
      <c r="A757" t="s">
        <v>38</v>
      </c>
    </row>
    <row r="758" spans="1:1" x14ac:dyDescent="0.2">
      <c r="A758" t="s">
        <v>55</v>
      </c>
    </row>
    <row r="759" spans="1:1" x14ac:dyDescent="0.2">
      <c r="A759" t="s">
        <v>55</v>
      </c>
    </row>
    <row r="760" spans="1:1" x14ac:dyDescent="0.2">
      <c r="A760" s="92" t="s">
        <v>77</v>
      </c>
    </row>
    <row r="761" spans="1:1" x14ac:dyDescent="0.2">
      <c r="A761" s="92" t="s">
        <v>77</v>
      </c>
    </row>
    <row r="762" spans="1:1" x14ac:dyDescent="0.2">
      <c r="A762" s="92" t="s">
        <v>77</v>
      </c>
    </row>
    <row r="763" spans="1:1" x14ac:dyDescent="0.2">
      <c r="A763" s="92" t="s">
        <v>77</v>
      </c>
    </row>
    <row r="764" spans="1:1" x14ac:dyDescent="0.2">
      <c r="A764" t="s">
        <v>77</v>
      </c>
    </row>
    <row r="765" spans="1:1" x14ac:dyDescent="0.2">
      <c r="A765" t="s">
        <v>77</v>
      </c>
    </row>
    <row r="766" spans="1:1" x14ac:dyDescent="0.2">
      <c r="A766" t="s">
        <v>59</v>
      </c>
    </row>
    <row r="767" spans="1:1" x14ac:dyDescent="0.2">
      <c r="A767" t="s">
        <v>28</v>
      </c>
    </row>
    <row r="768" spans="1:1" x14ac:dyDescent="0.2">
      <c r="A768" t="s">
        <v>24</v>
      </c>
    </row>
    <row r="769" spans="1:1" x14ac:dyDescent="0.2">
      <c r="A769" t="s">
        <v>24</v>
      </c>
    </row>
    <row r="770" spans="1:1" x14ac:dyDescent="0.2">
      <c r="A770" s="92" t="s">
        <v>77</v>
      </c>
    </row>
    <row r="771" spans="1:1" x14ac:dyDescent="0.2">
      <c r="A771" t="s">
        <v>55</v>
      </c>
    </row>
    <row r="772" spans="1:1" x14ac:dyDescent="0.2">
      <c r="A772" s="92" t="s">
        <v>77</v>
      </c>
    </row>
    <row r="773" spans="1:1" x14ac:dyDescent="0.2">
      <c r="A773" s="92" t="s">
        <v>77</v>
      </c>
    </row>
    <row r="774" spans="1:1" x14ac:dyDescent="0.2">
      <c r="A774" s="92" t="s">
        <v>77</v>
      </c>
    </row>
    <row r="775" spans="1:1" x14ac:dyDescent="0.2">
      <c r="A775" t="s">
        <v>55</v>
      </c>
    </row>
    <row r="776" spans="1:1" x14ac:dyDescent="0.2">
      <c r="A776" t="s">
        <v>55</v>
      </c>
    </row>
    <row r="777" spans="1:1" x14ac:dyDescent="0.2">
      <c r="A777" t="s">
        <v>26</v>
      </c>
    </row>
    <row r="778" spans="1:1" x14ac:dyDescent="0.2">
      <c r="A778" t="s">
        <v>24</v>
      </c>
    </row>
    <row r="779" spans="1:1" x14ac:dyDescent="0.2">
      <c r="A779" t="s">
        <v>55</v>
      </c>
    </row>
    <row r="780" spans="1:1" x14ac:dyDescent="0.2">
      <c r="A780" s="92" t="s">
        <v>77</v>
      </c>
    </row>
    <row r="781" spans="1:1" x14ac:dyDescent="0.2">
      <c r="A781" t="s">
        <v>24</v>
      </c>
    </row>
    <row r="782" spans="1:1" x14ac:dyDescent="0.2">
      <c r="A782" t="s">
        <v>55</v>
      </c>
    </row>
    <row r="783" spans="1:1" x14ac:dyDescent="0.2">
      <c r="A783" t="s">
        <v>24</v>
      </c>
    </row>
    <row r="784" spans="1:1" x14ac:dyDescent="0.2">
      <c r="A784" t="s">
        <v>24</v>
      </c>
    </row>
    <row r="785" spans="1:1" x14ac:dyDescent="0.2">
      <c r="A785" t="s">
        <v>55</v>
      </c>
    </row>
    <row r="786" spans="1:1" x14ac:dyDescent="0.2">
      <c r="A786" t="s">
        <v>55</v>
      </c>
    </row>
    <row r="787" spans="1:1" x14ac:dyDescent="0.2">
      <c r="A787" s="92" t="s">
        <v>77</v>
      </c>
    </row>
    <row r="788" spans="1:1" x14ac:dyDescent="0.2">
      <c r="A788" s="92" t="s">
        <v>77</v>
      </c>
    </row>
    <row r="789" spans="1:1" x14ac:dyDescent="0.2">
      <c r="A789" t="s">
        <v>55</v>
      </c>
    </row>
    <row r="790" spans="1:1" x14ac:dyDescent="0.2">
      <c r="A790" t="s">
        <v>77</v>
      </c>
    </row>
    <row r="791" spans="1:1" x14ac:dyDescent="0.2">
      <c r="A791" t="s">
        <v>77</v>
      </c>
    </row>
    <row r="792" spans="1:1" x14ac:dyDescent="0.2">
      <c r="A792" t="s">
        <v>77</v>
      </c>
    </row>
    <row r="793" spans="1:1" x14ac:dyDescent="0.2">
      <c r="A793" t="s">
        <v>77</v>
      </c>
    </row>
    <row r="794" spans="1:1" x14ac:dyDescent="0.2">
      <c r="A794" t="s">
        <v>77</v>
      </c>
    </row>
    <row r="795" spans="1:1" x14ac:dyDescent="0.2">
      <c r="A795" s="92" t="s">
        <v>77</v>
      </c>
    </row>
    <row r="796" spans="1:1" x14ac:dyDescent="0.2">
      <c r="A796" t="s">
        <v>77</v>
      </c>
    </row>
    <row r="797" spans="1:1" x14ac:dyDescent="0.2">
      <c r="A797" t="s">
        <v>29</v>
      </c>
    </row>
    <row r="798" spans="1:1" x14ac:dyDescent="0.2">
      <c r="A798" t="s">
        <v>55</v>
      </c>
    </row>
    <row r="799" spans="1:1" x14ac:dyDescent="0.2">
      <c r="A799" s="92" t="s">
        <v>77</v>
      </c>
    </row>
    <row r="800" spans="1:1" x14ac:dyDescent="0.2">
      <c r="A800" t="s">
        <v>32</v>
      </c>
    </row>
    <row r="801" spans="1:1" x14ac:dyDescent="0.2">
      <c r="A801" t="s">
        <v>77</v>
      </c>
    </row>
    <row r="802" spans="1:1" x14ac:dyDescent="0.2">
      <c r="A802" s="92" t="s">
        <v>77</v>
      </c>
    </row>
    <row r="803" spans="1:1" x14ac:dyDescent="0.2">
      <c r="A803" t="s">
        <v>55</v>
      </c>
    </row>
    <row r="804" spans="1:1" x14ac:dyDescent="0.2">
      <c r="A804" s="92" t="s">
        <v>77</v>
      </c>
    </row>
    <row r="805" spans="1:1" x14ac:dyDescent="0.2">
      <c r="A805" s="92" t="s">
        <v>77</v>
      </c>
    </row>
    <row r="806" spans="1:1" x14ac:dyDescent="0.2">
      <c r="A806" t="s">
        <v>77</v>
      </c>
    </row>
    <row r="807" spans="1:1" x14ac:dyDescent="0.2">
      <c r="A807" s="92" t="s">
        <v>77</v>
      </c>
    </row>
    <row r="808" spans="1:1" x14ac:dyDescent="0.2">
      <c r="A808" t="s">
        <v>77</v>
      </c>
    </row>
    <row r="809" spans="1:1" x14ac:dyDescent="0.2">
      <c r="A809" t="s">
        <v>77</v>
      </c>
    </row>
    <row r="810" spans="1:1" x14ac:dyDescent="0.2">
      <c r="A810" t="s">
        <v>77</v>
      </c>
    </row>
    <row r="811" spans="1:1" x14ac:dyDescent="0.2">
      <c r="A811" s="92" t="s">
        <v>77</v>
      </c>
    </row>
    <row r="812" spans="1:1" x14ac:dyDescent="0.2">
      <c r="A812" t="s">
        <v>55</v>
      </c>
    </row>
    <row r="813" spans="1:1" x14ac:dyDescent="0.2">
      <c r="A813" t="s">
        <v>77</v>
      </c>
    </row>
    <row r="814" spans="1:1" x14ac:dyDescent="0.2">
      <c r="A814" t="s">
        <v>26</v>
      </c>
    </row>
    <row r="815" spans="1:1" x14ac:dyDescent="0.2">
      <c r="A815" t="s">
        <v>55</v>
      </c>
    </row>
    <row r="816" spans="1:1" x14ac:dyDescent="0.2">
      <c r="A816" t="s">
        <v>55</v>
      </c>
    </row>
    <row r="817" spans="1:1" x14ac:dyDescent="0.2">
      <c r="A817" t="s">
        <v>55</v>
      </c>
    </row>
    <row r="818" spans="1:1" x14ac:dyDescent="0.2">
      <c r="A818" t="s">
        <v>29</v>
      </c>
    </row>
    <row r="819" spans="1:1" x14ac:dyDescent="0.2">
      <c r="A819" s="92" t="s">
        <v>77</v>
      </c>
    </row>
    <row r="820" spans="1:1" x14ac:dyDescent="0.2">
      <c r="A820" t="s">
        <v>77</v>
      </c>
    </row>
    <row r="821" spans="1:1" x14ac:dyDescent="0.2">
      <c r="A821" s="92" t="s">
        <v>77</v>
      </c>
    </row>
    <row r="822" spans="1:1" x14ac:dyDescent="0.2">
      <c r="A822" t="s">
        <v>77</v>
      </c>
    </row>
    <row r="823" spans="1:1" x14ac:dyDescent="0.2">
      <c r="A823" s="92" t="s">
        <v>77</v>
      </c>
    </row>
    <row r="824" spans="1:1" x14ac:dyDescent="0.2">
      <c r="A824" t="s">
        <v>77</v>
      </c>
    </row>
    <row r="825" spans="1:1" x14ac:dyDescent="0.2">
      <c r="A825" s="92" t="s">
        <v>77</v>
      </c>
    </row>
    <row r="826" spans="1:1" x14ac:dyDescent="0.2">
      <c r="A826" t="s">
        <v>55</v>
      </c>
    </row>
    <row r="827" spans="1:1" x14ac:dyDescent="0.2">
      <c r="A827" s="92" t="s">
        <v>77</v>
      </c>
    </row>
    <row r="828" spans="1:1" x14ac:dyDescent="0.2">
      <c r="A828" t="s">
        <v>77</v>
      </c>
    </row>
    <row r="829" spans="1:1" x14ac:dyDescent="0.2">
      <c r="A829" t="s">
        <v>84</v>
      </c>
    </row>
    <row r="830" spans="1:1" x14ac:dyDescent="0.2">
      <c r="A830" t="s">
        <v>84</v>
      </c>
    </row>
    <row r="831" spans="1:1" x14ac:dyDescent="0.2">
      <c r="A831" t="s">
        <v>77</v>
      </c>
    </row>
    <row r="832" spans="1:1" x14ac:dyDescent="0.2">
      <c r="A832" t="s">
        <v>55</v>
      </c>
    </row>
    <row r="833" spans="1:1" x14ac:dyDescent="0.2">
      <c r="A833" t="s">
        <v>80</v>
      </c>
    </row>
    <row r="834" spans="1:1" x14ac:dyDescent="0.2">
      <c r="A834" t="s">
        <v>77</v>
      </c>
    </row>
    <row r="835" spans="1:1" x14ac:dyDescent="0.2">
      <c r="A835" s="92" t="s">
        <v>77</v>
      </c>
    </row>
    <row r="836" spans="1:1" x14ac:dyDescent="0.2">
      <c r="A836" t="s">
        <v>28</v>
      </c>
    </row>
    <row r="837" spans="1:1" x14ac:dyDescent="0.2">
      <c r="A837" t="s">
        <v>80</v>
      </c>
    </row>
    <row r="838" spans="1:1" x14ac:dyDescent="0.2">
      <c r="A838" s="92" t="s">
        <v>77</v>
      </c>
    </row>
    <row r="839" spans="1:1" x14ac:dyDescent="0.2">
      <c r="A839" t="s">
        <v>30</v>
      </c>
    </row>
    <row r="840" spans="1:1" x14ac:dyDescent="0.2">
      <c r="A840" t="s">
        <v>28</v>
      </c>
    </row>
    <row r="841" spans="1:1" x14ac:dyDescent="0.2">
      <c r="A841" t="s">
        <v>77</v>
      </c>
    </row>
    <row r="842" spans="1:1" x14ac:dyDescent="0.2">
      <c r="A842" t="s">
        <v>28</v>
      </c>
    </row>
    <row r="843" spans="1:1" x14ac:dyDescent="0.2">
      <c r="A843" t="s">
        <v>28</v>
      </c>
    </row>
    <row r="844" spans="1:1" x14ac:dyDescent="0.2">
      <c r="A844" t="s">
        <v>77</v>
      </c>
    </row>
    <row r="845" spans="1:1" x14ac:dyDescent="0.2">
      <c r="A845" t="s">
        <v>77</v>
      </c>
    </row>
    <row r="846" spans="1:1" x14ac:dyDescent="0.2">
      <c r="A846" t="s">
        <v>77</v>
      </c>
    </row>
    <row r="847" spans="1:1" x14ac:dyDescent="0.2">
      <c r="A847" t="s">
        <v>77</v>
      </c>
    </row>
    <row r="848" spans="1:1" x14ac:dyDescent="0.2">
      <c r="A848" t="s">
        <v>55</v>
      </c>
    </row>
    <row r="849" spans="1:1" x14ac:dyDescent="0.2">
      <c r="A849" t="s">
        <v>55</v>
      </c>
    </row>
    <row r="850" spans="1:1" x14ac:dyDescent="0.2">
      <c r="A850" t="s">
        <v>77</v>
      </c>
    </row>
    <row r="851" spans="1:1" x14ac:dyDescent="0.2">
      <c r="A851" t="s">
        <v>26</v>
      </c>
    </row>
    <row r="852" spans="1:1" x14ac:dyDescent="0.2">
      <c r="A852" s="92" t="s">
        <v>77</v>
      </c>
    </row>
    <row r="853" spans="1:1" x14ac:dyDescent="0.2">
      <c r="A853" t="s">
        <v>55</v>
      </c>
    </row>
    <row r="854" spans="1:1" x14ac:dyDescent="0.2">
      <c r="A854" s="92" t="s">
        <v>77</v>
      </c>
    </row>
    <row r="855" spans="1:1" x14ac:dyDescent="0.2">
      <c r="A855" t="s">
        <v>55</v>
      </c>
    </row>
    <row r="856" spans="1:1" x14ac:dyDescent="0.2">
      <c r="A856" t="s">
        <v>80</v>
      </c>
    </row>
    <row r="857" spans="1:1" x14ac:dyDescent="0.2">
      <c r="A857" t="s">
        <v>24</v>
      </c>
    </row>
    <row r="858" spans="1:1" x14ac:dyDescent="0.2">
      <c r="A858" t="s">
        <v>55</v>
      </c>
    </row>
    <row r="859" spans="1:1" x14ac:dyDescent="0.2">
      <c r="A859" t="s">
        <v>55</v>
      </c>
    </row>
    <row r="860" spans="1:1" x14ac:dyDescent="0.2">
      <c r="A860" s="92" t="s">
        <v>77</v>
      </c>
    </row>
    <row r="861" spans="1:1" x14ac:dyDescent="0.2">
      <c r="A861" s="92" t="s">
        <v>77</v>
      </c>
    </row>
    <row r="862" spans="1:1" x14ac:dyDescent="0.2">
      <c r="A862" t="s">
        <v>28</v>
      </c>
    </row>
    <row r="863" spans="1:1" x14ac:dyDescent="0.2">
      <c r="A863" t="s">
        <v>80</v>
      </c>
    </row>
    <row r="864" spans="1:1" x14ac:dyDescent="0.2">
      <c r="A864" t="s">
        <v>55</v>
      </c>
    </row>
    <row r="865" spans="1:1" x14ac:dyDescent="0.2">
      <c r="A865" t="s">
        <v>26</v>
      </c>
    </row>
    <row r="866" spans="1:1" x14ac:dyDescent="0.2">
      <c r="A866" t="s">
        <v>24</v>
      </c>
    </row>
    <row r="867" spans="1:1" x14ac:dyDescent="0.2">
      <c r="A867" t="s">
        <v>80</v>
      </c>
    </row>
    <row r="868" spans="1:1" x14ac:dyDescent="0.2">
      <c r="A868" s="92" t="s">
        <v>77</v>
      </c>
    </row>
    <row r="869" spans="1:1" x14ac:dyDescent="0.2">
      <c r="A869" t="s">
        <v>55</v>
      </c>
    </row>
    <row r="870" spans="1:1" x14ac:dyDescent="0.2">
      <c r="A870" t="s">
        <v>77</v>
      </c>
    </row>
    <row r="871" spans="1:1" x14ac:dyDescent="0.2">
      <c r="A871" s="92" t="s">
        <v>77</v>
      </c>
    </row>
    <row r="872" spans="1:1" x14ac:dyDescent="0.2">
      <c r="A872" t="s">
        <v>28</v>
      </c>
    </row>
    <row r="873" spans="1:1" x14ac:dyDescent="0.2">
      <c r="A873" t="s">
        <v>55</v>
      </c>
    </row>
    <row r="874" spans="1:1" x14ac:dyDescent="0.2">
      <c r="A874" t="s">
        <v>77</v>
      </c>
    </row>
    <row r="875" spans="1:1" x14ac:dyDescent="0.2">
      <c r="A875" s="92" t="s">
        <v>77</v>
      </c>
    </row>
    <row r="876" spans="1:1" x14ac:dyDescent="0.2">
      <c r="A876" t="s">
        <v>55</v>
      </c>
    </row>
    <row r="877" spans="1:1" x14ac:dyDescent="0.2">
      <c r="A877" t="s">
        <v>55</v>
      </c>
    </row>
    <row r="878" spans="1:1" x14ac:dyDescent="0.2">
      <c r="A878" t="s">
        <v>77</v>
      </c>
    </row>
    <row r="879" spans="1:1" x14ac:dyDescent="0.2">
      <c r="A879" t="s">
        <v>55</v>
      </c>
    </row>
    <row r="880" spans="1:1" x14ac:dyDescent="0.2">
      <c r="A880" t="s">
        <v>55</v>
      </c>
    </row>
    <row r="881" spans="1:1" x14ac:dyDescent="0.2">
      <c r="A881" t="s">
        <v>80</v>
      </c>
    </row>
    <row r="882" spans="1:1" x14ac:dyDescent="0.2">
      <c r="A882" t="s">
        <v>80</v>
      </c>
    </row>
    <row r="883" spans="1:1" x14ac:dyDescent="0.2">
      <c r="A883" t="s">
        <v>77</v>
      </c>
    </row>
    <row r="884" spans="1:1" x14ac:dyDescent="0.2">
      <c r="A884" s="92" t="s">
        <v>77</v>
      </c>
    </row>
    <row r="885" spans="1:1" x14ac:dyDescent="0.2">
      <c r="A885" t="s">
        <v>77</v>
      </c>
    </row>
    <row r="886" spans="1:1" x14ac:dyDescent="0.2">
      <c r="A886" t="s">
        <v>28</v>
      </c>
    </row>
    <row r="887" spans="1:1" x14ac:dyDescent="0.2">
      <c r="A887" t="s">
        <v>24</v>
      </c>
    </row>
    <row r="888" spans="1:1" x14ac:dyDescent="0.2">
      <c r="A888" t="s">
        <v>24</v>
      </c>
    </row>
    <row r="889" spans="1:1" x14ac:dyDescent="0.2">
      <c r="A889" s="92" t="s">
        <v>77</v>
      </c>
    </row>
    <row r="890" spans="1:1" x14ac:dyDescent="0.2">
      <c r="A890" s="92" t="s">
        <v>77</v>
      </c>
    </row>
    <row r="891" spans="1:1" x14ac:dyDescent="0.2">
      <c r="A891" t="s">
        <v>77</v>
      </c>
    </row>
    <row r="892" spans="1:1" x14ac:dyDescent="0.2">
      <c r="A892" t="s">
        <v>77</v>
      </c>
    </row>
    <row r="893" spans="1:1" x14ac:dyDescent="0.2">
      <c r="A893" t="s">
        <v>77</v>
      </c>
    </row>
    <row r="894" spans="1:1" x14ac:dyDescent="0.2">
      <c r="A894" t="s">
        <v>55</v>
      </c>
    </row>
    <row r="895" spans="1:1" x14ac:dyDescent="0.2">
      <c r="A895" s="92" t="s">
        <v>77</v>
      </c>
    </row>
    <row r="896" spans="1:1" x14ac:dyDescent="0.2">
      <c r="A896" t="s">
        <v>24</v>
      </c>
    </row>
    <row r="897" spans="1:1" x14ac:dyDescent="0.2">
      <c r="A897" t="s">
        <v>84</v>
      </c>
    </row>
    <row r="898" spans="1:1" x14ac:dyDescent="0.2">
      <c r="A898" t="s">
        <v>55</v>
      </c>
    </row>
    <row r="899" spans="1:1" x14ac:dyDescent="0.2">
      <c r="A899" t="s">
        <v>77</v>
      </c>
    </row>
    <row r="900" spans="1:1" x14ac:dyDescent="0.2">
      <c r="A900" s="92" t="s">
        <v>77</v>
      </c>
    </row>
    <row r="901" spans="1:1" x14ac:dyDescent="0.2">
      <c r="A901" s="92" t="s">
        <v>77</v>
      </c>
    </row>
    <row r="902" spans="1:1" x14ac:dyDescent="0.2">
      <c r="A902" t="s">
        <v>24</v>
      </c>
    </row>
    <row r="903" spans="1:1" x14ac:dyDescent="0.2">
      <c r="A903" s="92" t="s">
        <v>77</v>
      </c>
    </row>
    <row r="904" spans="1:1" x14ac:dyDescent="0.2">
      <c r="A904" s="92" t="s">
        <v>77</v>
      </c>
    </row>
    <row r="905" spans="1:1" x14ac:dyDescent="0.2">
      <c r="A905" t="s">
        <v>38</v>
      </c>
    </row>
    <row r="906" spans="1:1" x14ac:dyDescent="0.2">
      <c r="A906" t="s">
        <v>55</v>
      </c>
    </row>
    <row r="907" spans="1:1" x14ac:dyDescent="0.2">
      <c r="A907" s="92" t="s">
        <v>77</v>
      </c>
    </row>
    <row r="908" spans="1:1" x14ac:dyDescent="0.2">
      <c r="A908" t="s">
        <v>55</v>
      </c>
    </row>
    <row r="909" spans="1:1" x14ac:dyDescent="0.2">
      <c r="A909" t="s">
        <v>77</v>
      </c>
    </row>
    <row r="910" spans="1:1" x14ac:dyDescent="0.2">
      <c r="A910" s="92" t="s">
        <v>77</v>
      </c>
    </row>
    <row r="911" spans="1:1" x14ac:dyDescent="0.2">
      <c r="A911" t="s">
        <v>77</v>
      </c>
    </row>
    <row r="912" spans="1:1" x14ac:dyDescent="0.2">
      <c r="A912" t="s">
        <v>80</v>
      </c>
    </row>
    <row r="913" spans="1:1" x14ac:dyDescent="0.2">
      <c r="A913" s="92" t="s">
        <v>77</v>
      </c>
    </row>
    <row r="914" spans="1:1" x14ac:dyDescent="0.2">
      <c r="A914" t="s">
        <v>77</v>
      </c>
    </row>
    <row r="915" spans="1:1" x14ac:dyDescent="0.2">
      <c r="A915" t="s">
        <v>77</v>
      </c>
    </row>
    <row r="916" spans="1:1" x14ac:dyDescent="0.2">
      <c r="A916" t="s">
        <v>55</v>
      </c>
    </row>
    <row r="917" spans="1:1" x14ac:dyDescent="0.2">
      <c r="A917" t="s">
        <v>26</v>
      </c>
    </row>
    <row r="918" spans="1:1" x14ac:dyDescent="0.2">
      <c r="A918" t="s">
        <v>81</v>
      </c>
    </row>
    <row r="919" spans="1:1" x14ac:dyDescent="0.2">
      <c r="A919" t="s">
        <v>55</v>
      </c>
    </row>
    <row r="920" spans="1:1" x14ac:dyDescent="0.2">
      <c r="A920" t="s">
        <v>77</v>
      </c>
    </row>
    <row r="921" spans="1:1" x14ac:dyDescent="0.2">
      <c r="A921" t="s">
        <v>26</v>
      </c>
    </row>
    <row r="922" spans="1:1" x14ac:dyDescent="0.2">
      <c r="A922" t="s">
        <v>38</v>
      </c>
    </row>
    <row r="923" spans="1:1" x14ac:dyDescent="0.2">
      <c r="A923" t="s">
        <v>77</v>
      </c>
    </row>
    <row r="924" spans="1:1" x14ac:dyDescent="0.2">
      <c r="A924" t="s">
        <v>55</v>
      </c>
    </row>
    <row r="925" spans="1:1" x14ac:dyDescent="0.2">
      <c r="A925" t="s">
        <v>29</v>
      </c>
    </row>
    <row r="926" spans="1:1" x14ac:dyDescent="0.2">
      <c r="A926" t="s">
        <v>77</v>
      </c>
    </row>
    <row r="927" spans="1:1" x14ac:dyDescent="0.2">
      <c r="A927" t="s">
        <v>38</v>
      </c>
    </row>
    <row r="928" spans="1:1" x14ac:dyDescent="0.2">
      <c r="A928" t="s">
        <v>32</v>
      </c>
    </row>
    <row r="929" spans="1:1" x14ac:dyDescent="0.2">
      <c r="A929" t="s">
        <v>55</v>
      </c>
    </row>
    <row r="930" spans="1:1" x14ac:dyDescent="0.2">
      <c r="A930" t="s">
        <v>24</v>
      </c>
    </row>
    <row r="931" spans="1:1" x14ac:dyDescent="0.2">
      <c r="A931" t="s">
        <v>24</v>
      </c>
    </row>
    <row r="932" spans="1:1" x14ac:dyDescent="0.2">
      <c r="A932" t="s">
        <v>29</v>
      </c>
    </row>
    <row r="933" spans="1:1" x14ac:dyDescent="0.2">
      <c r="A933" t="s">
        <v>29</v>
      </c>
    </row>
    <row r="934" spans="1:1" x14ac:dyDescent="0.2">
      <c r="A934" t="s">
        <v>77</v>
      </c>
    </row>
    <row r="935" spans="1:1" x14ac:dyDescent="0.2">
      <c r="A935" s="92" t="s">
        <v>77</v>
      </c>
    </row>
    <row r="936" spans="1:1" x14ac:dyDescent="0.2">
      <c r="A936" t="s">
        <v>77</v>
      </c>
    </row>
    <row r="937" spans="1:1" x14ac:dyDescent="0.2">
      <c r="A937" t="s">
        <v>55</v>
      </c>
    </row>
    <row r="938" spans="1:1" x14ac:dyDescent="0.2">
      <c r="A938" t="s">
        <v>38</v>
      </c>
    </row>
    <row r="939" spans="1:1" x14ac:dyDescent="0.2">
      <c r="A939" t="s">
        <v>28</v>
      </c>
    </row>
    <row r="940" spans="1:1" x14ac:dyDescent="0.2">
      <c r="A940" s="92" t="s">
        <v>77</v>
      </c>
    </row>
    <row r="941" spans="1:1" x14ac:dyDescent="0.2">
      <c r="A941" s="92" t="s">
        <v>77</v>
      </c>
    </row>
    <row r="942" spans="1:1" x14ac:dyDescent="0.2">
      <c r="A942" s="92" t="s">
        <v>77</v>
      </c>
    </row>
    <row r="943" spans="1:1" x14ac:dyDescent="0.2">
      <c r="A943" t="s">
        <v>28</v>
      </c>
    </row>
    <row r="944" spans="1:1" x14ac:dyDescent="0.2">
      <c r="A944" t="s">
        <v>24</v>
      </c>
    </row>
    <row r="945" spans="1:1" x14ac:dyDescent="0.2">
      <c r="A945" t="s">
        <v>77</v>
      </c>
    </row>
    <row r="946" spans="1:1" x14ac:dyDescent="0.2">
      <c r="A946" t="s">
        <v>91</v>
      </c>
    </row>
    <row r="947" spans="1:1" x14ac:dyDescent="0.2">
      <c r="A947" s="92" t="s">
        <v>77</v>
      </c>
    </row>
    <row r="948" spans="1:1" x14ac:dyDescent="0.2">
      <c r="A948" t="s">
        <v>77</v>
      </c>
    </row>
    <row r="949" spans="1:1" x14ac:dyDescent="0.2">
      <c r="A949" s="92" t="s">
        <v>77</v>
      </c>
    </row>
    <row r="950" spans="1:1" x14ac:dyDescent="0.2">
      <c r="A950" t="s">
        <v>77</v>
      </c>
    </row>
    <row r="951" spans="1:1" x14ac:dyDescent="0.2">
      <c r="A951" t="s">
        <v>32</v>
      </c>
    </row>
    <row r="952" spans="1:1" x14ac:dyDescent="0.2">
      <c r="A952" t="s">
        <v>77</v>
      </c>
    </row>
    <row r="953" spans="1:1" x14ac:dyDescent="0.2">
      <c r="A953" t="s">
        <v>80</v>
      </c>
    </row>
    <row r="954" spans="1:1" x14ac:dyDescent="0.2">
      <c r="A954" s="92" t="s">
        <v>77</v>
      </c>
    </row>
    <row r="955" spans="1:1" x14ac:dyDescent="0.2">
      <c r="A955" t="s">
        <v>24</v>
      </c>
    </row>
    <row r="956" spans="1:1" x14ac:dyDescent="0.2">
      <c r="A956" s="92" t="s">
        <v>77</v>
      </c>
    </row>
    <row r="957" spans="1:1" x14ac:dyDescent="0.2">
      <c r="A957" t="s">
        <v>55</v>
      </c>
    </row>
    <row r="958" spans="1:1" x14ac:dyDescent="0.2">
      <c r="A958" s="92" t="s">
        <v>77</v>
      </c>
    </row>
    <row r="959" spans="1:1" x14ac:dyDescent="0.2">
      <c r="A959" s="92" t="s">
        <v>77</v>
      </c>
    </row>
    <row r="960" spans="1:1" x14ac:dyDescent="0.2">
      <c r="A960" t="s">
        <v>77</v>
      </c>
    </row>
    <row r="961" spans="1:1" x14ac:dyDescent="0.2">
      <c r="A961" t="s">
        <v>26</v>
      </c>
    </row>
    <row r="962" spans="1:1" x14ac:dyDescent="0.2">
      <c r="A962" t="s">
        <v>77</v>
      </c>
    </row>
    <row r="963" spans="1:1" x14ac:dyDescent="0.2">
      <c r="A963" t="s">
        <v>30</v>
      </c>
    </row>
    <row r="964" spans="1:1" x14ac:dyDescent="0.2">
      <c r="A964" t="s">
        <v>55</v>
      </c>
    </row>
    <row r="965" spans="1:1" x14ac:dyDescent="0.2">
      <c r="A965" t="s">
        <v>77</v>
      </c>
    </row>
    <row r="966" spans="1:1" x14ac:dyDescent="0.2">
      <c r="A966" t="s">
        <v>80</v>
      </c>
    </row>
    <row r="967" spans="1:1" x14ac:dyDescent="0.2">
      <c r="A967" s="92" t="s">
        <v>77</v>
      </c>
    </row>
    <row r="968" spans="1:1" x14ac:dyDescent="0.2">
      <c r="A968" s="92" t="s">
        <v>77</v>
      </c>
    </row>
    <row r="969" spans="1:1" x14ac:dyDescent="0.2">
      <c r="A969" s="92" t="s">
        <v>77</v>
      </c>
    </row>
    <row r="970" spans="1:1" x14ac:dyDescent="0.2">
      <c r="A970" s="92" t="s">
        <v>77</v>
      </c>
    </row>
    <row r="971" spans="1:1" x14ac:dyDescent="0.2">
      <c r="A971" s="92" t="s">
        <v>77</v>
      </c>
    </row>
    <row r="972" spans="1:1" x14ac:dyDescent="0.2">
      <c r="A972" t="s">
        <v>77</v>
      </c>
    </row>
    <row r="973" spans="1:1" x14ac:dyDescent="0.2">
      <c r="A973" t="s">
        <v>36</v>
      </c>
    </row>
    <row r="974" spans="1:1" x14ac:dyDescent="0.2">
      <c r="A974" t="s">
        <v>55</v>
      </c>
    </row>
    <row r="975" spans="1:1" x14ac:dyDescent="0.2">
      <c r="A975" s="92" t="s">
        <v>77</v>
      </c>
    </row>
    <row r="976" spans="1:1" x14ac:dyDescent="0.2">
      <c r="A976" s="92" t="s">
        <v>77</v>
      </c>
    </row>
    <row r="977" spans="1:1" x14ac:dyDescent="0.2">
      <c r="A977" t="s">
        <v>24</v>
      </c>
    </row>
    <row r="978" spans="1:1" x14ac:dyDescent="0.2">
      <c r="A978" t="s">
        <v>55</v>
      </c>
    </row>
    <row r="979" spans="1:1" x14ac:dyDescent="0.2">
      <c r="A979" s="92" t="s">
        <v>77</v>
      </c>
    </row>
    <row r="980" spans="1:1" x14ac:dyDescent="0.2">
      <c r="A980" t="s">
        <v>55</v>
      </c>
    </row>
    <row r="981" spans="1:1" x14ac:dyDescent="0.2">
      <c r="A981" t="s">
        <v>55</v>
      </c>
    </row>
    <row r="982" spans="1:1" x14ac:dyDescent="0.2">
      <c r="A982" s="92" t="s">
        <v>77</v>
      </c>
    </row>
    <row r="983" spans="1:1" x14ac:dyDescent="0.2">
      <c r="A983" t="s">
        <v>80</v>
      </c>
    </row>
    <row r="984" spans="1:1" x14ac:dyDescent="0.2">
      <c r="A984" t="s">
        <v>24</v>
      </c>
    </row>
    <row r="985" spans="1:1" x14ac:dyDescent="0.2">
      <c r="A985" t="s">
        <v>77</v>
      </c>
    </row>
    <row r="986" spans="1:1" x14ac:dyDescent="0.2">
      <c r="A986" t="s">
        <v>36</v>
      </c>
    </row>
    <row r="987" spans="1:1" x14ac:dyDescent="0.2">
      <c r="A987" s="92" t="s">
        <v>77</v>
      </c>
    </row>
    <row r="988" spans="1:1" x14ac:dyDescent="0.2">
      <c r="A988" t="s">
        <v>44</v>
      </c>
    </row>
    <row r="989" spans="1:1" x14ac:dyDescent="0.2">
      <c r="A989" t="s">
        <v>55</v>
      </c>
    </row>
    <row r="990" spans="1:1" x14ac:dyDescent="0.2">
      <c r="A990" t="s">
        <v>55</v>
      </c>
    </row>
    <row r="991" spans="1:1" x14ac:dyDescent="0.2">
      <c r="A991" t="s">
        <v>77</v>
      </c>
    </row>
    <row r="992" spans="1:1" x14ac:dyDescent="0.2">
      <c r="A992" s="92" t="s">
        <v>77</v>
      </c>
    </row>
    <row r="993" spans="1:1" x14ac:dyDescent="0.2">
      <c r="A993" t="s">
        <v>77</v>
      </c>
    </row>
    <row r="994" spans="1:1" x14ac:dyDescent="0.2">
      <c r="A994" s="92" t="s">
        <v>77</v>
      </c>
    </row>
    <row r="995" spans="1:1" x14ac:dyDescent="0.2">
      <c r="A995" t="s">
        <v>77</v>
      </c>
    </row>
    <row r="996" spans="1:1" x14ac:dyDescent="0.2">
      <c r="A996" t="s">
        <v>77</v>
      </c>
    </row>
    <row r="997" spans="1:1" x14ac:dyDescent="0.2">
      <c r="A997" t="s">
        <v>55</v>
      </c>
    </row>
    <row r="998" spans="1:1" x14ac:dyDescent="0.2">
      <c r="A998" t="s">
        <v>55</v>
      </c>
    </row>
    <row r="999" spans="1:1" x14ac:dyDescent="0.2">
      <c r="A999" s="92" t="s">
        <v>77</v>
      </c>
    </row>
    <row r="1000" spans="1:1" x14ac:dyDescent="0.2">
      <c r="A1000" t="s">
        <v>92</v>
      </c>
    </row>
    <row r="1001" spans="1:1" x14ac:dyDescent="0.2">
      <c r="A1001" s="92" t="s">
        <v>77</v>
      </c>
    </row>
    <row r="1002" spans="1:1" x14ac:dyDescent="0.2">
      <c r="A1002" s="92" t="s">
        <v>77</v>
      </c>
    </row>
    <row r="1003" spans="1:1" x14ac:dyDescent="0.2">
      <c r="A1003" t="s">
        <v>80</v>
      </c>
    </row>
    <row r="1004" spans="1:1" x14ac:dyDescent="0.2">
      <c r="A1004" s="92" t="s">
        <v>77</v>
      </c>
    </row>
    <row r="1005" spans="1:1" x14ac:dyDescent="0.2">
      <c r="A1005" t="s">
        <v>32</v>
      </c>
    </row>
    <row r="1006" spans="1:1" x14ac:dyDescent="0.2">
      <c r="A1006" s="92" t="s">
        <v>77</v>
      </c>
    </row>
    <row r="1007" spans="1:1" x14ac:dyDescent="0.2">
      <c r="A1007" t="s">
        <v>24</v>
      </c>
    </row>
    <row r="1008" spans="1:1" x14ac:dyDescent="0.2">
      <c r="A1008" s="92" t="s">
        <v>77</v>
      </c>
    </row>
    <row r="1009" spans="1:1" x14ac:dyDescent="0.2">
      <c r="A1009" s="92" t="s">
        <v>77</v>
      </c>
    </row>
    <row r="1010" spans="1:1" x14ac:dyDescent="0.2">
      <c r="A1010" t="s">
        <v>29</v>
      </c>
    </row>
    <row r="1011" spans="1:1" x14ac:dyDescent="0.2">
      <c r="A1011" s="92" t="s">
        <v>77</v>
      </c>
    </row>
    <row r="1012" spans="1:1" x14ac:dyDescent="0.2">
      <c r="A1012" t="s">
        <v>77</v>
      </c>
    </row>
    <row r="1013" spans="1:1" x14ac:dyDescent="0.2">
      <c r="A1013" t="s">
        <v>77</v>
      </c>
    </row>
    <row r="1014" spans="1:1" x14ac:dyDescent="0.2">
      <c r="A1014" t="s">
        <v>59</v>
      </c>
    </row>
    <row r="1015" spans="1:1" x14ac:dyDescent="0.2">
      <c r="A1015" t="s">
        <v>28</v>
      </c>
    </row>
    <row r="1016" spans="1:1" x14ac:dyDescent="0.2">
      <c r="A1016" s="92" t="s">
        <v>77</v>
      </c>
    </row>
    <row r="1017" spans="1:1" x14ac:dyDescent="0.2">
      <c r="A1017" t="s">
        <v>55</v>
      </c>
    </row>
    <row r="1018" spans="1:1" x14ac:dyDescent="0.2">
      <c r="A1018" t="s">
        <v>44</v>
      </c>
    </row>
    <row r="1019" spans="1:1" x14ac:dyDescent="0.2">
      <c r="A1019" s="92" t="s">
        <v>77</v>
      </c>
    </row>
    <row r="1020" spans="1:1" x14ac:dyDescent="0.2">
      <c r="A1020" s="92" t="s">
        <v>77</v>
      </c>
    </row>
    <row r="1021" spans="1:1" x14ac:dyDescent="0.2">
      <c r="A1021" t="s">
        <v>80</v>
      </c>
    </row>
    <row r="1022" spans="1:1" x14ac:dyDescent="0.2">
      <c r="A1022" t="s">
        <v>77</v>
      </c>
    </row>
    <row r="1023" spans="1:1" x14ac:dyDescent="0.2">
      <c r="A1023" t="s">
        <v>56</v>
      </c>
    </row>
    <row r="1024" spans="1:1" x14ac:dyDescent="0.2">
      <c r="A1024" t="s">
        <v>28</v>
      </c>
    </row>
    <row r="1025" spans="1:1" x14ac:dyDescent="0.2">
      <c r="A1025" t="s">
        <v>28</v>
      </c>
    </row>
    <row r="1026" spans="1:1" x14ac:dyDescent="0.2">
      <c r="A1026" t="s">
        <v>80</v>
      </c>
    </row>
    <row r="1027" spans="1:1" x14ac:dyDescent="0.2">
      <c r="A1027" s="92" t="s">
        <v>77</v>
      </c>
    </row>
    <row r="1028" spans="1:1" x14ac:dyDescent="0.2">
      <c r="A1028" t="s">
        <v>80</v>
      </c>
    </row>
    <row r="1029" spans="1:1" x14ac:dyDescent="0.2">
      <c r="A1029" s="92" t="s">
        <v>77</v>
      </c>
    </row>
    <row r="1030" spans="1:1" x14ac:dyDescent="0.2">
      <c r="A1030" t="s">
        <v>55</v>
      </c>
    </row>
    <row r="1031" spans="1:1" x14ac:dyDescent="0.2">
      <c r="A1031" t="s">
        <v>44</v>
      </c>
    </row>
    <row r="1032" spans="1:1" x14ac:dyDescent="0.2">
      <c r="A1032" t="s">
        <v>26</v>
      </c>
    </row>
    <row r="1033" spans="1:1" x14ac:dyDescent="0.2">
      <c r="A1033" t="s">
        <v>28</v>
      </c>
    </row>
    <row r="1034" spans="1:1" x14ac:dyDescent="0.2">
      <c r="A1034" t="s">
        <v>55</v>
      </c>
    </row>
    <row r="1035" spans="1:1" x14ac:dyDescent="0.2">
      <c r="A1035" s="92" t="s">
        <v>77</v>
      </c>
    </row>
    <row r="1036" spans="1:1" x14ac:dyDescent="0.2">
      <c r="A1036" t="s">
        <v>55</v>
      </c>
    </row>
    <row r="1037" spans="1:1" x14ac:dyDescent="0.2">
      <c r="A1037" t="s">
        <v>55</v>
      </c>
    </row>
    <row r="1038" spans="1:1" x14ac:dyDescent="0.2">
      <c r="A1038" s="92" t="s">
        <v>77</v>
      </c>
    </row>
    <row r="1039" spans="1:1" x14ac:dyDescent="0.2">
      <c r="A1039" t="s">
        <v>55</v>
      </c>
    </row>
    <row r="1040" spans="1:1" x14ac:dyDescent="0.2">
      <c r="A1040" t="s">
        <v>89</v>
      </c>
    </row>
    <row r="1041" spans="1:1" x14ac:dyDescent="0.2">
      <c r="A1041" s="92" t="s">
        <v>77</v>
      </c>
    </row>
    <row r="1042" spans="1:1" x14ac:dyDescent="0.2">
      <c r="A1042" t="s">
        <v>28</v>
      </c>
    </row>
    <row r="1043" spans="1:1" x14ac:dyDescent="0.2">
      <c r="A1043" t="s">
        <v>55</v>
      </c>
    </row>
    <row r="1044" spans="1:1" x14ac:dyDescent="0.2">
      <c r="A1044" t="s">
        <v>77</v>
      </c>
    </row>
    <row r="1045" spans="1:1" x14ac:dyDescent="0.2">
      <c r="A1045" t="s">
        <v>55</v>
      </c>
    </row>
    <row r="1046" spans="1:1" x14ac:dyDescent="0.2">
      <c r="A1046" t="s">
        <v>32</v>
      </c>
    </row>
    <row r="1047" spans="1:1" x14ac:dyDescent="0.2">
      <c r="A1047" t="s">
        <v>24</v>
      </c>
    </row>
    <row r="1048" spans="1:1" x14ac:dyDescent="0.2">
      <c r="A1048" t="s">
        <v>55</v>
      </c>
    </row>
    <row r="1049" spans="1:1" x14ac:dyDescent="0.2">
      <c r="A1049" t="s">
        <v>59</v>
      </c>
    </row>
    <row r="1050" spans="1:1" x14ac:dyDescent="0.2">
      <c r="A1050" t="s">
        <v>77</v>
      </c>
    </row>
    <row r="1051" spans="1:1" x14ac:dyDescent="0.2">
      <c r="A1051" s="92" t="s">
        <v>77</v>
      </c>
    </row>
    <row r="1052" spans="1:1" x14ac:dyDescent="0.2">
      <c r="A1052" t="s">
        <v>55</v>
      </c>
    </row>
    <row r="1053" spans="1:1" x14ac:dyDescent="0.2">
      <c r="A1053" t="s">
        <v>32</v>
      </c>
    </row>
    <row r="1054" spans="1:1" x14ac:dyDescent="0.2">
      <c r="A1054" s="92" t="s">
        <v>77</v>
      </c>
    </row>
    <row r="1055" spans="1:1" x14ac:dyDescent="0.2">
      <c r="A1055" t="s">
        <v>55</v>
      </c>
    </row>
    <row r="1056" spans="1:1" x14ac:dyDescent="0.2">
      <c r="A1056" s="92" t="s">
        <v>77</v>
      </c>
    </row>
    <row r="1057" spans="1:1" x14ac:dyDescent="0.2">
      <c r="A1057" t="s">
        <v>24</v>
      </c>
    </row>
    <row r="1058" spans="1:1" x14ac:dyDescent="0.2">
      <c r="A1058" t="s">
        <v>55</v>
      </c>
    </row>
    <row r="1059" spans="1:1" x14ac:dyDescent="0.2">
      <c r="A1059" t="s">
        <v>55</v>
      </c>
    </row>
    <row r="1060" spans="1:1" x14ac:dyDescent="0.2">
      <c r="A1060" s="92" t="s">
        <v>77</v>
      </c>
    </row>
    <row r="1061" spans="1:1" x14ac:dyDescent="0.2">
      <c r="A1061" s="92" t="s">
        <v>77</v>
      </c>
    </row>
    <row r="1062" spans="1:1" x14ac:dyDescent="0.2">
      <c r="A1062" t="s">
        <v>80</v>
      </c>
    </row>
    <row r="1063" spans="1:1" x14ac:dyDescent="0.2">
      <c r="A1063" t="s">
        <v>38</v>
      </c>
    </row>
    <row r="1064" spans="1:1" x14ac:dyDescent="0.2">
      <c r="A1064" t="s">
        <v>24</v>
      </c>
    </row>
    <row r="1065" spans="1:1" x14ac:dyDescent="0.2">
      <c r="A1065" t="s">
        <v>32</v>
      </c>
    </row>
    <row r="1066" spans="1:1" x14ac:dyDescent="0.2">
      <c r="A1066" t="s">
        <v>24</v>
      </c>
    </row>
    <row r="1067" spans="1:1" x14ac:dyDescent="0.2">
      <c r="A1067" t="s">
        <v>88</v>
      </c>
    </row>
    <row r="1068" spans="1:1" x14ac:dyDescent="0.2">
      <c r="A1068" t="s">
        <v>32</v>
      </c>
    </row>
    <row r="1069" spans="1:1" x14ac:dyDescent="0.2">
      <c r="A1069" t="s">
        <v>80</v>
      </c>
    </row>
    <row r="1070" spans="1:1" x14ac:dyDescent="0.2">
      <c r="A1070" t="s">
        <v>24</v>
      </c>
    </row>
    <row r="1071" spans="1:1" x14ac:dyDescent="0.2">
      <c r="A1071" s="92" t="s">
        <v>77</v>
      </c>
    </row>
    <row r="1072" spans="1:1" x14ac:dyDescent="0.2">
      <c r="A1072" s="92" t="s">
        <v>77</v>
      </c>
    </row>
    <row r="1073" spans="1:1" x14ac:dyDescent="0.2">
      <c r="A1073" t="s">
        <v>77</v>
      </c>
    </row>
    <row r="1074" spans="1:1" x14ac:dyDescent="0.2">
      <c r="A1074" t="s">
        <v>61</v>
      </c>
    </row>
    <row r="1075" spans="1:1" x14ac:dyDescent="0.2">
      <c r="A1075" t="s">
        <v>80</v>
      </c>
    </row>
    <row r="1076" spans="1:1" x14ac:dyDescent="0.2">
      <c r="A1076" s="92" t="s">
        <v>77</v>
      </c>
    </row>
    <row r="1077" spans="1:1" x14ac:dyDescent="0.2">
      <c r="A1077" t="s">
        <v>88</v>
      </c>
    </row>
    <row r="1078" spans="1:1" x14ac:dyDescent="0.2">
      <c r="A1078" t="s">
        <v>55</v>
      </c>
    </row>
    <row r="1079" spans="1:1" x14ac:dyDescent="0.2">
      <c r="A1079" s="92" t="s">
        <v>77</v>
      </c>
    </row>
    <row r="1080" spans="1:1" x14ac:dyDescent="0.2">
      <c r="A1080" s="92" t="s">
        <v>77</v>
      </c>
    </row>
    <row r="1081" spans="1:1" x14ac:dyDescent="0.2">
      <c r="A1081" t="s">
        <v>29</v>
      </c>
    </row>
    <row r="1082" spans="1:1" x14ac:dyDescent="0.2">
      <c r="A1082" t="s">
        <v>24</v>
      </c>
    </row>
    <row r="1083" spans="1:1" x14ac:dyDescent="0.2">
      <c r="A1083" s="92" t="s">
        <v>77</v>
      </c>
    </row>
    <row r="1084" spans="1:1" x14ac:dyDescent="0.2">
      <c r="A1084" t="s">
        <v>55</v>
      </c>
    </row>
    <row r="1085" spans="1:1" x14ac:dyDescent="0.2">
      <c r="A1085" t="s">
        <v>32</v>
      </c>
    </row>
    <row r="1086" spans="1:1" x14ac:dyDescent="0.2">
      <c r="A1086" s="92" t="s">
        <v>77</v>
      </c>
    </row>
    <row r="1087" spans="1:1" x14ac:dyDescent="0.2">
      <c r="A1087" t="s">
        <v>77</v>
      </c>
    </row>
    <row r="1088" spans="1:1" x14ac:dyDescent="0.2">
      <c r="A1088" s="92" t="s">
        <v>77</v>
      </c>
    </row>
    <row r="1089" spans="1:1" x14ac:dyDescent="0.2">
      <c r="A1089" t="s">
        <v>83</v>
      </c>
    </row>
    <row r="1090" spans="1:1" x14ac:dyDescent="0.2">
      <c r="A1090" t="s">
        <v>55</v>
      </c>
    </row>
    <row r="1091" spans="1:1" x14ac:dyDescent="0.2">
      <c r="A1091" t="s">
        <v>80</v>
      </c>
    </row>
    <row r="1092" spans="1:1" x14ac:dyDescent="0.2">
      <c r="A1092" t="s">
        <v>55</v>
      </c>
    </row>
    <row r="1093" spans="1:1" x14ac:dyDescent="0.2">
      <c r="A1093" t="s">
        <v>55</v>
      </c>
    </row>
    <row r="1094" spans="1:1" x14ac:dyDescent="0.2">
      <c r="A1094" t="s">
        <v>77</v>
      </c>
    </row>
    <row r="1095" spans="1:1" x14ac:dyDescent="0.2">
      <c r="A1095" t="s">
        <v>77</v>
      </c>
    </row>
    <row r="1096" spans="1:1" x14ac:dyDescent="0.2">
      <c r="A1096" t="s">
        <v>26</v>
      </c>
    </row>
    <row r="1097" spans="1:1" x14ac:dyDescent="0.2">
      <c r="A1097" t="s">
        <v>77</v>
      </c>
    </row>
    <row r="1098" spans="1:1" x14ac:dyDescent="0.2">
      <c r="A1098" t="s">
        <v>80</v>
      </c>
    </row>
    <row r="1099" spans="1:1" x14ac:dyDescent="0.2">
      <c r="A1099" t="s">
        <v>55</v>
      </c>
    </row>
    <row r="1100" spans="1:1" x14ac:dyDescent="0.2">
      <c r="A1100" s="92" t="s">
        <v>77</v>
      </c>
    </row>
    <row r="1101" spans="1:1" x14ac:dyDescent="0.2">
      <c r="A1101" s="92" t="s">
        <v>77</v>
      </c>
    </row>
    <row r="1102" spans="1:1" x14ac:dyDescent="0.2">
      <c r="A1102" t="s">
        <v>38</v>
      </c>
    </row>
    <row r="1103" spans="1:1" x14ac:dyDescent="0.2">
      <c r="A1103" s="92" t="s">
        <v>77</v>
      </c>
    </row>
    <row r="1104" spans="1:1" x14ac:dyDescent="0.2">
      <c r="A1104" t="s">
        <v>77</v>
      </c>
    </row>
    <row r="1105" spans="1:1" x14ac:dyDescent="0.2">
      <c r="A1105" s="92" t="s">
        <v>77</v>
      </c>
    </row>
    <row r="1106" spans="1:1" x14ac:dyDescent="0.2">
      <c r="A1106" t="s">
        <v>55</v>
      </c>
    </row>
    <row r="1107" spans="1:1" x14ac:dyDescent="0.2">
      <c r="A1107" t="s">
        <v>77</v>
      </c>
    </row>
    <row r="1108" spans="1:1" x14ac:dyDescent="0.2">
      <c r="A1108" s="92" t="s">
        <v>77</v>
      </c>
    </row>
    <row r="1109" spans="1:1" x14ac:dyDescent="0.2">
      <c r="A1109" t="s">
        <v>77</v>
      </c>
    </row>
    <row r="1110" spans="1:1" x14ac:dyDescent="0.2">
      <c r="A1110" t="s">
        <v>55</v>
      </c>
    </row>
    <row r="1111" spans="1:1" x14ac:dyDescent="0.2">
      <c r="A1111" t="s">
        <v>29</v>
      </c>
    </row>
    <row r="1112" spans="1:1" x14ac:dyDescent="0.2">
      <c r="A1112" t="s">
        <v>26</v>
      </c>
    </row>
    <row r="1113" spans="1:1" x14ac:dyDescent="0.2">
      <c r="A1113" s="92" t="s">
        <v>77</v>
      </c>
    </row>
    <row r="1114" spans="1:1" x14ac:dyDescent="0.2">
      <c r="A1114" t="s">
        <v>61</v>
      </c>
    </row>
    <row r="1115" spans="1:1" x14ac:dyDescent="0.2">
      <c r="A1115" t="s">
        <v>26</v>
      </c>
    </row>
    <row r="1116" spans="1:1" x14ac:dyDescent="0.2">
      <c r="A1116" t="s">
        <v>55</v>
      </c>
    </row>
    <row r="1117" spans="1:1" x14ac:dyDescent="0.2">
      <c r="A1117" s="92" t="s">
        <v>77</v>
      </c>
    </row>
    <row r="1118" spans="1:1" x14ac:dyDescent="0.2">
      <c r="A1118" s="92" t="s">
        <v>77</v>
      </c>
    </row>
    <row r="1119" spans="1:1" x14ac:dyDescent="0.2">
      <c r="A1119" t="s">
        <v>80</v>
      </c>
    </row>
    <row r="1120" spans="1:1" x14ac:dyDescent="0.2">
      <c r="A1120" t="s">
        <v>77</v>
      </c>
    </row>
    <row r="1121" spans="1:1" x14ac:dyDescent="0.2">
      <c r="A1121" t="s">
        <v>61</v>
      </c>
    </row>
    <row r="1122" spans="1:1" x14ac:dyDescent="0.2">
      <c r="A1122" t="s">
        <v>55</v>
      </c>
    </row>
    <row r="1123" spans="1:1" x14ac:dyDescent="0.2">
      <c r="A1123" t="s">
        <v>80</v>
      </c>
    </row>
    <row r="1124" spans="1:1" x14ac:dyDescent="0.2">
      <c r="A1124" s="92" t="s">
        <v>77</v>
      </c>
    </row>
    <row r="1125" spans="1:1" x14ac:dyDescent="0.2">
      <c r="A1125" s="92" t="s">
        <v>77</v>
      </c>
    </row>
    <row r="1126" spans="1:1" x14ac:dyDescent="0.2">
      <c r="A1126" s="92" t="s">
        <v>77</v>
      </c>
    </row>
    <row r="1127" spans="1:1" x14ac:dyDescent="0.2">
      <c r="A1127" t="s">
        <v>30</v>
      </c>
    </row>
    <row r="1128" spans="1:1" x14ac:dyDescent="0.2">
      <c r="A1128" t="s">
        <v>80</v>
      </c>
    </row>
    <row r="1129" spans="1:1" x14ac:dyDescent="0.2">
      <c r="A1129" s="92" t="s">
        <v>77</v>
      </c>
    </row>
    <row r="1130" spans="1:1" x14ac:dyDescent="0.2">
      <c r="A1130" s="92" t="s">
        <v>77</v>
      </c>
    </row>
    <row r="1131" spans="1:1" x14ac:dyDescent="0.2">
      <c r="A1131" t="s">
        <v>26</v>
      </c>
    </row>
    <row r="1132" spans="1:1" x14ac:dyDescent="0.2">
      <c r="A1132" t="s">
        <v>24</v>
      </c>
    </row>
    <row r="1133" spans="1:1" x14ac:dyDescent="0.2">
      <c r="A1133" s="92" t="s">
        <v>77</v>
      </c>
    </row>
    <row r="1134" spans="1:1" x14ac:dyDescent="0.2">
      <c r="A1134" s="92" t="s">
        <v>77</v>
      </c>
    </row>
    <row r="1135" spans="1:1" x14ac:dyDescent="0.2">
      <c r="A1135" s="92" t="s">
        <v>77</v>
      </c>
    </row>
    <row r="1136" spans="1:1" x14ac:dyDescent="0.2">
      <c r="A1136" s="92" t="s">
        <v>77</v>
      </c>
    </row>
    <row r="1137" spans="1:1" x14ac:dyDescent="0.2">
      <c r="A1137" t="s">
        <v>28</v>
      </c>
    </row>
    <row r="1138" spans="1:1" x14ac:dyDescent="0.2">
      <c r="A1138" t="s">
        <v>55</v>
      </c>
    </row>
    <row r="1139" spans="1:1" x14ac:dyDescent="0.2">
      <c r="A1139" s="92" t="s">
        <v>77</v>
      </c>
    </row>
    <row r="1140" spans="1:1" x14ac:dyDescent="0.2">
      <c r="A1140" t="s">
        <v>36</v>
      </c>
    </row>
    <row r="1141" spans="1:1" x14ac:dyDescent="0.2">
      <c r="A1141" t="s">
        <v>84</v>
      </c>
    </row>
    <row r="1142" spans="1:1" x14ac:dyDescent="0.2">
      <c r="A1142" s="92" t="s">
        <v>77</v>
      </c>
    </row>
    <row r="1143" spans="1:1" x14ac:dyDescent="0.2">
      <c r="A1143" s="92" t="s">
        <v>77</v>
      </c>
    </row>
    <row r="1144" spans="1:1" x14ac:dyDescent="0.2">
      <c r="A1144" t="s">
        <v>24</v>
      </c>
    </row>
    <row r="1145" spans="1:1" x14ac:dyDescent="0.2">
      <c r="A1145" t="s">
        <v>44</v>
      </c>
    </row>
    <row r="1146" spans="1:1" x14ac:dyDescent="0.2">
      <c r="A1146" t="s">
        <v>80</v>
      </c>
    </row>
    <row r="1147" spans="1:1" x14ac:dyDescent="0.2">
      <c r="A1147" t="s">
        <v>77</v>
      </c>
    </row>
    <row r="1148" spans="1:1" x14ac:dyDescent="0.2">
      <c r="A1148" t="s">
        <v>55</v>
      </c>
    </row>
    <row r="1149" spans="1:1" x14ac:dyDescent="0.2">
      <c r="A1149" s="92" t="s">
        <v>77</v>
      </c>
    </row>
    <row r="1150" spans="1:1" x14ac:dyDescent="0.2">
      <c r="A1150" s="92" t="s">
        <v>77</v>
      </c>
    </row>
    <row r="1151" spans="1:1" x14ac:dyDescent="0.2">
      <c r="A1151" t="s">
        <v>62</v>
      </c>
    </row>
    <row r="1152" spans="1:1" x14ac:dyDescent="0.2">
      <c r="A1152" t="s">
        <v>77</v>
      </c>
    </row>
    <row r="1153" spans="1:1" x14ac:dyDescent="0.2">
      <c r="A1153" t="s">
        <v>55</v>
      </c>
    </row>
    <row r="1154" spans="1:1" x14ac:dyDescent="0.2">
      <c r="A1154" t="s">
        <v>32</v>
      </c>
    </row>
    <row r="1155" spans="1:1" x14ac:dyDescent="0.2">
      <c r="A1155" s="92" t="s">
        <v>77</v>
      </c>
    </row>
    <row r="1156" spans="1:1" x14ac:dyDescent="0.2">
      <c r="A1156" t="s">
        <v>77</v>
      </c>
    </row>
    <row r="1157" spans="1:1" x14ac:dyDescent="0.2">
      <c r="A1157" t="s">
        <v>55</v>
      </c>
    </row>
    <row r="1158" spans="1:1" x14ac:dyDescent="0.2">
      <c r="A1158" t="s">
        <v>38</v>
      </c>
    </row>
    <row r="1159" spans="1:1" x14ac:dyDescent="0.2">
      <c r="A1159" s="92" t="s">
        <v>77</v>
      </c>
    </row>
    <row r="1160" spans="1:1" x14ac:dyDescent="0.2">
      <c r="A1160" t="s">
        <v>55</v>
      </c>
    </row>
    <row r="1161" spans="1:1" x14ac:dyDescent="0.2">
      <c r="A1161" t="s">
        <v>55</v>
      </c>
    </row>
    <row r="1162" spans="1:1" x14ac:dyDescent="0.2">
      <c r="A1162" s="92" t="s">
        <v>77</v>
      </c>
    </row>
    <row r="1163" spans="1:1" x14ac:dyDescent="0.2">
      <c r="A1163" t="s">
        <v>55</v>
      </c>
    </row>
    <row r="1164" spans="1:1" x14ac:dyDescent="0.2">
      <c r="A1164" t="s">
        <v>77</v>
      </c>
    </row>
    <row r="1165" spans="1:1" x14ac:dyDescent="0.2">
      <c r="A1165" t="s">
        <v>77</v>
      </c>
    </row>
    <row r="1166" spans="1:1" x14ac:dyDescent="0.2">
      <c r="A1166" t="s">
        <v>28</v>
      </c>
    </row>
    <row r="1167" spans="1:1" x14ac:dyDescent="0.2">
      <c r="A1167" t="s">
        <v>83</v>
      </c>
    </row>
    <row r="1168" spans="1:1" x14ac:dyDescent="0.2">
      <c r="A1168" t="s">
        <v>77</v>
      </c>
    </row>
    <row r="1169" spans="1:1" x14ac:dyDescent="0.2">
      <c r="A1169" t="s">
        <v>80</v>
      </c>
    </row>
    <row r="1170" spans="1:1" x14ac:dyDescent="0.2">
      <c r="A1170" t="s">
        <v>77</v>
      </c>
    </row>
    <row r="1171" spans="1:1" x14ac:dyDescent="0.2">
      <c r="A1171" s="92" t="s">
        <v>77</v>
      </c>
    </row>
    <row r="1172" spans="1:1" x14ac:dyDescent="0.2">
      <c r="A1172" s="92" t="s">
        <v>77</v>
      </c>
    </row>
    <row r="1173" spans="1:1" x14ac:dyDescent="0.2">
      <c r="A1173" t="s">
        <v>55</v>
      </c>
    </row>
    <row r="1174" spans="1:1" x14ac:dyDescent="0.2">
      <c r="A1174" t="s">
        <v>24</v>
      </c>
    </row>
    <row r="1175" spans="1:1" x14ac:dyDescent="0.2">
      <c r="A1175" t="s">
        <v>55</v>
      </c>
    </row>
    <row r="1176" spans="1:1" x14ac:dyDescent="0.2">
      <c r="A1176" t="s">
        <v>24</v>
      </c>
    </row>
    <row r="1177" spans="1:1" x14ac:dyDescent="0.2">
      <c r="A1177" s="92" t="s">
        <v>77</v>
      </c>
    </row>
    <row r="1178" spans="1:1" x14ac:dyDescent="0.2">
      <c r="A1178" t="s">
        <v>24</v>
      </c>
    </row>
    <row r="1179" spans="1:1" x14ac:dyDescent="0.2">
      <c r="A1179" t="s">
        <v>80</v>
      </c>
    </row>
    <row r="1180" spans="1:1" x14ac:dyDescent="0.2">
      <c r="A1180" t="s">
        <v>91</v>
      </c>
    </row>
    <row r="1181" spans="1:1" x14ac:dyDescent="0.2">
      <c r="A1181" t="s">
        <v>88</v>
      </c>
    </row>
    <row r="1182" spans="1:1" x14ac:dyDescent="0.2">
      <c r="A1182" s="92" t="s">
        <v>77</v>
      </c>
    </row>
    <row r="1183" spans="1:1" x14ac:dyDescent="0.2">
      <c r="A1183" t="s">
        <v>80</v>
      </c>
    </row>
    <row r="1184" spans="1:1" x14ac:dyDescent="0.2">
      <c r="A1184" t="s">
        <v>77</v>
      </c>
    </row>
    <row r="1185" spans="1:1" x14ac:dyDescent="0.2">
      <c r="A1185" t="s">
        <v>77</v>
      </c>
    </row>
    <row r="1186" spans="1:1" x14ac:dyDescent="0.2">
      <c r="A1186" t="s">
        <v>26</v>
      </c>
    </row>
    <row r="1187" spans="1:1" x14ac:dyDescent="0.2">
      <c r="A1187" t="s">
        <v>80</v>
      </c>
    </row>
    <row r="1188" spans="1:1" x14ac:dyDescent="0.2">
      <c r="A1188" t="s">
        <v>24</v>
      </c>
    </row>
    <row r="1189" spans="1:1" x14ac:dyDescent="0.2">
      <c r="A1189" s="92" t="s">
        <v>77</v>
      </c>
    </row>
    <row r="1190" spans="1:1" x14ac:dyDescent="0.2">
      <c r="A1190" s="92" t="s">
        <v>77</v>
      </c>
    </row>
    <row r="1191" spans="1:1" x14ac:dyDescent="0.2">
      <c r="A1191" t="s">
        <v>80</v>
      </c>
    </row>
    <row r="1192" spans="1:1" x14ac:dyDescent="0.2">
      <c r="A1192" t="s">
        <v>77</v>
      </c>
    </row>
    <row r="1193" spans="1:1" x14ac:dyDescent="0.2">
      <c r="A1193" t="s">
        <v>55</v>
      </c>
    </row>
    <row r="1194" spans="1:1" x14ac:dyDescent="0.2">
      <c r="A1194" s="92" t="s">
        <v>77</v>
      </c>
    </row>
    <row r="1195" spans="1:1" x14ac:dyDescent="0.2">
      <c r="A1195" s="92" t="s">
        <v>77</v>
      </c>
    </row>
    <row r="1196" spans="1:1" x14ac:dyDescent="0.2">
      <c r="A1196" s="92" t="s">
        <v>77</v>
      </c>
    </row>
    <row r="1197" spans="1:1" x14ac:dyDescent="0.2">
      <c r="A1197" t="s">
        <v>55</v>
      </c>
    </row>
    <row r="1198" spans="1:1" x14ac:dyDescent="0.2">
      <c r="A1198" t="s">
        <v>77</v>
      </c>
    </row>
    <row r="1199" spans="1:1" x14ac:dyDescent="0.2">
      <c r="A1199" s="92" t="s">
        <v>77</v>
      </c>
    </row>
    <row r="1200" spans="1:1" x14ac:dyDescent="0.2">
      <c r="A1200" t="s">
        <v>77</v>
      </c>
    </row>
    <row r="1201" spans="1:1" x14ac:dyDescent="0.2">
      <c r="A1201" t="s">
        <v>77</v>
      </c>
    </row>
    <row r="1202" spans="1:1" x14ac:dyDescent="0.2">
      <c r="A1202" t="s">
        <v>55</v>
      </c>
    </row>
    <row r="1203" spans="1:1" x14ac:dyDescent="0.2">
      <c r="A1203" s="92" t="s">
        <v>77</v>
      </c>
    </row>
    <row r="1204" spans="1:1" x14ac:dyDescent="0.2">
      <c r="A1204" t="s">
        <v>55</v>
      </c>
    </row>
    <row r="1205" spans="1:1" x14ac:dyDescent="0.2">
      <c r="A1205" s="92" t="s">
        <v>77</v>
      </c>
    </row>
    <row r="1206" spans="1:1" x14ac:dyDescent="0.2">
      <c r="A1206" t="s">
        <v>26</v>
      </c>
    </row>
    <row r="1207" spans="1:1" x14ac:dyDescent="0.2">
      <c r="A1207" t="s">
        <v>77</v>
      </c>
    </row>
    <row r="1208" spans="1:1" x14ac:dyDescent="0.2">
      <c r="A1208" s="92" t="s">
        <v>77</v>
      </c>
    </row>
    <row r="1209" spans="1:1" x14ac:dyDescent="0.2">
      <c r="A1209" s="92" t="s">
        <v>77</v>
      </c>
    </row>
    <row r="1210" spans="1:1" x14ac:dyDescent="0.2">
      <c r="A1210" s="92" t="s">
        <v>77</v>
      </c>
    </row>
    <row r="1211" spans="1:1" x14ac:dyDescent="0.2">
      <c r="A1211" s="92" t="s">
        <v>77</v>
      </c>
    </row>
    <row r="1212" spans="1:1" x14ac:dyDescent="0.2">
      <c r="A1212" s="92" t="s">
        <v>77</v>
      </c>
    </row>
    <row r="1213" spans="1:1" x14ac:dyDescent="0.2">
      <c r="A1213" t="s">
        <v>77</v>
      </c>
    </row>
    <row r="1214" spans="1:1" x14ac:dyDescent="0.2">
      <c r="A1214" t="s">
        <v>26</v>
      </c>
    </row>
    <row r="1215" spans="1:1" x14ac:dyDescent="0.2">
      <c r="A1215" t="s">
        <v>89</v>
      </c>
    </row>
    <row r="1216" spans="1:1" x14ac:dyDescent="0.2">
      <c r="A1216" t="s">
        <v>81</v>
      </c>
    </row>
    <row r="1217" spans="1:1" x14ac:dyDescent="0.2">
      <c r="A1217" t="s">
        <v>55</v>
      </c>
    </row>
    <row r="1218" spans="1:1" x14ac:dyDescent="0.2">
      <c r="A1218" t="s">
        <v>73</v>
      </c>
    </row>
    <row r="1219" spans="1:1" x14ac:dyDescent="0.2">
      <c r="A1219" t="s">
        <v>77</v>
      </c>
    </row>
    <row r="1220" spans="1:1" x14ac:dyDescent="0.2">
      <c r="A1220" t="s">
        <v>55</v>
      </c>
    </row>
    <row r="1221" spans="1:1" x14ac:dyDescent="0.2">
      <c r="A1221" t="s">
        <v>55</v>
      </c>
    </row>
    <row r="1222" spans="1:1" x14ac:dyDescent="0.2">
      <c r="A1222" t="s">
        <v>77</v>
      </c>
    </row>
    <row r="1223" spans="1:1" x14ac:dyDescent="0.2">
      <c r="A1223" t="s">
        <v>55</v>
      </c>
    </row>
    <row r="1224" spans="1:1" x14ac:dyDescent="0.2">
      <c r="A1224" s="92" t="s">
        <v>77</v>
      </c>
    </row>
    <row r="1225" spans="1:1" x14ac:dyDescent="0.2">
      <c r="A1225" s="92" t="s">
        <v>77</v>
      </c>
    </row>
    <row r="1226" spans="1:1" x14ac:dyDescent="0.2">
      <c r="A1226" t="s">
        <v>55</v>
      </c>
    </row>
    <row r="1227" spans="1:1" x14ac:dyDescent="0.2">
      <c r="A1227" s="92" t="s">
        <v>77</v>
      </c>
    </row>
    <row r="1228" spans="1:1" x14ac:dyDescent="0.2">
      <c r="A1228" s="92" t="s">
        <v>77</v>
      </c>
    </row>
    <row r="1229" spans="1:1" x14ac:dyDescent="0.2">
      <c r="A1229" t="s">
        <v>80</v>
      </c>
    </row>
    <row r="1230" spans="1:1" x14ac:dyDescent="0.2">
      <c r="A1230" t="s">
        <v>80</v>
      </c>
    </row>
    <row r="1231" spans="1:1" x14ac:dyDescent="0.2">
      <c r="A1231" t="s">
        <v>77</v>
      </c>
    </row>
    <row r="1232" spans="1:1" x14ac:dyDescent="0.2">
      <c r="A1232" t="s">
        <v>55</v>
      </c>
    </row>
    <row r="1233" spans="1:1" x14ac:dyDescent="0.2">
      <c r="A1233" t="s">
        <v>24</v>
      </c>
    </row>
    <row r="1234" spans="1:1" x14ac:dyDescent="0.2">
      <c r="A1234" t="s">
        <v>55</v>
      </c>
    </row>
    <row r="1235" spans="1:1" x14ac:dyDescent="0.2">
      <c r="A1235" t="s">
        <v>77</v>
      </c>
    </row>
    <row r="1236" spans="1:1" x14ac:dyDescent="0.2">
      <c r="A1236" s="92" t="s">
        <v>77</v>
      </c>
    </row>
    <row r="1237" spans="1:1" x14ac:dyDescent="0.2">
      <c r="A1237" t="s">
        <v>77</v>
      </c>
    </row>
    <row r="1238" spans="1:1" x14ac:dyDescent="0.2">
      <c r="A1238" t="s">
        <v>24</v>
      </c>
    </row>
    <row r="1239" spans="1:1" x14ac:dyDescent="0.2">
      <c r="A1239" t="s">
        <v>38</v>
      </c>
    </row>
    <row r="1240" spans="1:1" x14ac:dyDescent="0.2">
      <c r="A1240" s="92" t="s">
        <v>77</v>
      </c>
    </row>
    <row r="1241" spans="1:1" x14ac:dyDescent="0.2">
      <c r="A1241" t="s">
        <v>55</v>
      </c>
    </row>
    <row r="1242" spans="1:1" x14ac:dyDescent="0.2">
      <c r="A1242" t="s">
        <v>32</v>
      </c>
    </row>
    <row r="1243" spans="1:1" x14ac:dyDescent="0.2">
      <c r="A1243" t="s">
        <v>55</v>
      </c>
    </row>
    <row r="1244" spans="1:1" x14ac:dyDescent="0.2">
      <c r="A1244" t="s">
        <v>80</v>
      </c>
    </row>
    <row r="1245" spans="1:1" x14ac:dyDescent="0.2">
      <c r="A1245" t="s">
        <v>29</v>
      </c>
    </row>
    <row r="1246" spans="1:1" x14ac:dyDescent="0.2">
      <c r="A1246" t="s">
        <v>77</v>
      </c>
    </row>
    <row r="1247" spans="1:1" x14ac:dyDescent="0.2">
      <c r="A1247" t="s">
        <v>55</v>
      </c>
    </row>
    <row r="1248" spans="1:1" x14ac:dyDescent="0.2">
      <c r="A1248" t="s">
        <v>77</v>
      </c>
    </row>
    <row r="1249" spans="1:1" x14ac:dyDescent="0.2">
      <c r="A1249" t="s">
        <v>77</v>
      </c>
    </row>
    <row r="1250" spans="1:1" x14ac:dyDescent="0.2">
      <c r="A1250" s="92" t="s">
        <v>77</v>
      </c>
    </row>
    <row r="1251" spans="1:1" x14ac:dyDescent="0.2">
      <c r="A1251" t="s">
        <v>77</v>
      </c>
    </row>
    <row r="1252" spans="1:1" x14ac:dyDescent="0.2">
      <c r="A1252" t="s">
        <v>77</v>
      </c>
    </row>
    <row r="1253" spans="1:1" x14ac:dyDescent="0.2">
      <c r="A1253" t="s">
        <v>59</v>
      </c>
    </row>
    <row r="1254" spans="1:1" x14ac:dyDescent="0.2">
      <c r="A1254" t="s">
        <v>24</v>
      </c>
    </row>
    <row r="1255" spans="1:1" x14ac:dyDescent="0.2">
      <c r="A1255" t="s">
        <v>80</v>
      </c>
    </row>
    <row r="1256" spans="1:1" x14ac:dyDescent="0.2">
      <c r="A1256" t="s">
        <v>24</v>
      </c>
    </row>
    <row r="1257" spans="1:1" x14ac:dyDescent="0.2">
      <c r="A1257" s="92" t="s">
        <v>77</v>
      </c>
    </row>
    <row r="1258" spans="1:1" x14ac:dyDescent="0.2">
      <c r="A1258" s="92" t="s">
        <v>77</v>
      </c>
    </row>
    <row r="1259" spans="1:1" x14ac:dyDescent="0.2">
      <c r="A1259" s="92" t="s">
        <v>77</v>
      </c>
    </row>
    <row r="1260" spans="1:1" x14ac:dyDescent="0.2">
      <c r="A1260" t="s">
        <v>55</v>
      </c>
    </row>
    <row r="1261" spans="1:1" x14ac:dyDescent="0.2">
      <c r="A1261" t="s">
        <v>32</v>
      </c>
    </row>
    <row r="1262" spans="1:1" x14ac:dyDescent="0.2">
      <c r="A1262" t="s">
        <v>24</v>
      </c>
    </row>
    <row r="1263" spans="1:1" x14ac:dyDescent="0.2">
      <c r="A1263" t="s">
        <v>55</v>
      </c>
    </row>
    <row r="1264" spans="1:1" x14ac:dyDescent="0.2">
      <c r="A1264" t="s">
        <v>24</v>
      </c>
    </row>
    <row r="1265" spans="1:1" x14ac:dyDescent="0.2">
      <c r="A1265" s="92" t="s">
        <v>77</v>
      </c>
    </row>
    <row r="1266" spans="1:1" x14ac:dyDescent="0.2">
      <c r="A1266" t="s">
        <v>55</v>
      </c>
    </row>
    <row r="1267" spans="1:1" x14ac:dyDescent="0.2">
      <c r="A1267" t="s">
        <v>80</v>
      </c>
    </row>
    <row r="1268" spans="1:1" x14ac:dyDescent="0.2">
      <c r="A1268" t="s">
        <v>77</v>
      </c>
    </row>
    <row r="1269" spans="1:1" x14ac:dyDescent="0.2">
      <c r="A1269" t="s">
        <v>55</v>
      </c>
    </row>
    <row r="1270" spans="1:1" x14ac:dyDescent="0.2">
      <c r="A1270" t="s">
        <v>55</v>
      </c>
    </row>
    <row r="1271" spans="1:1" x14ac:dyDescent="0.2">
      <c r="A1271" s="92" t="s">
        <v>77</v>
      </c>
    </row>
    <row r="1272" spans="1:1" x14ac:dyDescent="0.2">
      <c r="A1272" s="92" t="s">
        <v>77</v>
      </c>
    </row>
    <row r="1273" spans="1:1" x14ac:dyDescent="0.2">
      <c r="A1273" t="s">
        <v>32</v>
      </c>
    </row>
    <row r="1274" spans="1:1" x14ac:dyDescent="0.2">
      <c r="A1274" t="s">
        <v>55</v>
      </c>
    </row>
    <row r="1275" spans="1:1" x14ac:dyDescent="0.2">
      <c r="A1275" t="s">
        <v>29</v>
      </c>
    </row>
    <row r="1276" spans="1:1" x14ac:dyDescent="0.2">
      <c r="A1276" s="92" t="s">
        <v>77</v>
      </c>
    </row>
    <row r="1277" spans="1:1" x14ac:dyDescent="0.2">
      <c r="A1277" s="92" t="s">
        <v>77</v>
      </c>
    </row>
    <row r="1278" spans="1:1" x14ac:dyDescent="0.2">
      <c r="A1278" t="s">
        <v>77</v>
      </c>
    </row>
    <row r="1279" spans="1:1" x14ac:dyDescent="0.2">
      <c r="A1279" s="92" t="s">
        <v>77</v>
      </c>
    </row>
    <row r="1280" spans="1:1" x14ac:dyDescent="0.2">
      <c r="A1280" t="s">
        <v>80</v>
      </c>
    </row>
    <row r="1281" spans="1:1" x14ac:dyDescent="0.2">
      <c r="A1281" t="s">
        <v>77</v>
      </c>
    </row>
    <row r="1282" spans="1:1" x14ac:dyDescent="0.2">
      <c r="A1282" s="92" t="s">
        <v>77</v>
      </c>
    </row>
    <row r="1283" spans="1:1" x14ac:dyDescent="0.2">
      <c r="A1283" t="s">
        <v>28</v>
      </c>
    </row>
    <row r="1284" spans="1:1" x14ac:dyDescent="0.2">
      <c r="A1284" t="s">
        <v>28</v>
      </c>
    </row>
    <row r="1285" spans="1:1" x14ac:dyDescent="0.2">
      <c r="A1285" t="s">
        <v>80</v>
      </c>
    </row>
    <row r="1286" spans="1:1" x14ac:dyDescent="0.2">
      <c r="A1286" s="92" t="s">
        <v>77</v>
      </c>
    </row>
    <row r="1287" spans="1:1" x14ac:dyDescent="0.2">
      <c r="A1287" t="s">
        <v>80</v>
      </c>
    </row>
    <row r="1288" spans="1:1" x14ac:dyDescent="0.2">
      <c r="A1288" s="92" t="s">
        <v>77</v>
      </c>
    </row>
    <row r="1289" spans="1:1" x14ac:dyDescent="0.2">
      <c r="A1289" t="s">
        <v>77</v>
      </c>
    </row>
    <row r="1290" spans="1:1" x14ac:dyDescent="0.2">
      <c r="A1290" s="92" t="s">
        <v>77</v>
      </c>
    </row>
    <row r="1291" spans="1:1" x14ac:dyDescent="0.2">
      <c r="A1291" s="92" t="s">
        <v>77</v>
      </c>
    </row>
    <row r="1292" spans="1:1" x14ac:dyDescent="0.2">
      <c r="A1292" t="s">
        <v>88</v>
      </c>
    </row>
    <row r="1293" spans="1:1" x14ac:dyDescent="0.2">
      <c r="A1293" t="s">
        <v>55</v>
      </c>
    </row>
    <row r="1294" spans="1:1" x14ac:dyDescent="0.2">
      <c r="A1294" t="s">
        <v>77</v>
      </c>
    </row>
    <row r="1295" spans="1:1" x14ac:dyDescent="0.2">
      <c r="A1295" t="s">
        <v>77</v>
      </c>
    </row>
    <row r="1296" spans="1:1" x14ac:dyDescent="0.2">
      <c r="A1296" t="s">
        <v>77</v>
      </c>
    </row>
    <row r="1297" spans="1:1" x14ac:dyDescent="0.2">
      <c r="A1297" t="s">
        <v>55</v>
      </c>
    </row>
    <row r="1298" spans="1:1" x14ac:dyDescent="0.2">
      <c r="A1298" t="s">
        <v>77</v>
      </c>
    </row>
    <row r="1299" spans="1:1" x14ac:dyDescent="0.2">
      <c r="A1299" t="s">
        <v>80</v>
      </c>
    </row>
    <row r="1300" spans="1:1" x14ac:dyDescent="0.2">
      <c r="A1300" s="92" t="s">
        <v>77</v>
      </c>
    </row>
    <row r="1301" spans="1:1" x14ac:dyDescent="0.2">
      <c r="A1301" t="s">
        <v>55</v>
      </c>
    </row>
    <row r="1302" spans="1:1" x14ac:dyDescent="0.2">
      <c r="A1302" s="92" t="s">
        <v>77</v>
      </c>
    </row>
    <row r="1303" spans="1:1" x14ac:dyDescent="0.2">
      <c r="A1303" t="s">
        <v>26</v>
      </c>
    </row>
    <row r="1304" spans="1:1" x14ac:dyDescent="0.2">
      <c r="A1304" t="s">
        <v>55</v>
      </c>
    </row>
    <row r="1305" spans="1:1" x14ac:dyDescent="0.2">
      <c r="A1305" t="s">
        <v>29</v>
      </c>
    </row>
    <row r="1306" spans="1:1" x14ac:dyDescent="0.2">
      <c r="A1306" s="92" t="s">
        <v>77</v>
      </c>
    </row>
    <row r="1307" spans="1:1" x14ac:dyDescent="0.2">
      <c r="A1307" t="s">
        <v>55</v>
      </c>
    </row>
    <row r="1308" spans="1:1" x14ac:dyDescent="0.2">
      <c r="A1308" t="s">
        <v>28</v>
      </c>
    </row>
    <row r="1309" spans="1:1" x14ac:dyDescent="0.2">
      <c r="A1309" t="s">
        <v>24</v>
      </c>
    </row>
    <row r="1310" spans="1:1" x14ac:dyDescent="0.2">
      <c r="A1310" t="s">
        <v>80</v>
      </c>
    </row>
    <row r="1311" spans="1:1" x14ac:dyDescent="0.2">
      <c r="A1311" t="s">
        <v>24</v>
      </c>
    </row>
    <row r="1312" spans="1:1" x14ac:dyDescent="0.2">
      <c r="A1312" s="92" t="s">
        <v>77</v>
      </c>
    </row>
    <row r="1313" spans="1:1" x14ac:dyDescent="0.2">
      <c r="A1313" t="s">
        <v>55</v>
      </c>
    </row>
    <row r="1314" spans="1:1" x14ac:dyDescent="0.2">
      <c r="A1314" s="92" t="s">
        <v>77</v>
      </c>
    </row>
    <row r="1315" spans="1:1" x14ac:dyDescent="0.2">
      <c r="A1315" s="92" t="s">
        <v>77</v>
      </c>
    </row>
    <row r="1316" spans="1:1" x14ac:dyDescent="0.2">
      <c r="A1316" t="s">
        <v>38</v>
      </c>
    </row>
    <row r="1317" spans="1:1" x14ac:dyDescent="0.2">
      <c r="A1317" t="s">
        <v>28</v>
      </c>
    </row>
    <row r="1318" spans="1:1" x14ac:dyDescent="0.2">
      <c r="A1318" t="s">
        <v>24</v>
      </c>
    </row>
    <row r="1319" spans="1:1" x14ac:dyDescent="0.2">
      <c r="A1319" t="s">
        <v>80</v>
      </c>
    </row>
    <row r="1320" spans="1:1" x14ac:dyDescent="0.2">
      <c r="A1320" s="92" t="s">
        <v>77</v>
      </c>
    </row>
    <row r="1321" spans="1:1" x14ac:dyDescent="0.2">
      <c r="A1321" t="s">
        <v>30</v>
      </c>
    </row>
    <row r="1322" spans="1:1" x14ac:dyDescent="0.2">
      <c r="A1322" s="92" t="s">
        <v>77</v>
      </c>
    </row>
    <row r="1323" spans="1:1" x14ac:dyDescent="0.2">
      <c r="A1323" t="s">
        <v>77</v>
      </c>
    </row>
    <row r="1324" spans="1:1" x14ac:dyDescent="0.2">
      <c r="A1324" s="92" t="s">
        <v>77</v>
      </c>
    </row>
    <row r="1325" spans="1:1" x14ac:dyDescent="0.2">
      <c r="A1325" t="s">
        <v>77</v>
      </c>
    </row>
    <row r="1326" spans="1:1" x14ac:dyDescent="0.2">
      <c r="A1326" t="s">
        <v>77</v>
      </c>
    </row>
    <row r="1327" spans="1:1" x14ac:dyDescent="0.2">
      <c r="A1327" t="s">
        <v>80</v>
      </c>
    </row>
    <row r="1328" spans="1:1" x14ac:dyDescent="0.2">
      <c r="A1328" t="s">
        <v>84</v>
      </c>
    </row>
    <row r="1329" spans="1:1" x14ac:dyDescent="0.2">
      <c r="A1329" t="s">
        <v>55</v>
      </c>
    </row>
    <row r="1330" spans="1:1" x14ac:dyDescent="0.2">
      <c r="A1330" t="s">
        <v>80</v>
      </c>
    </row>
    <row r="1331" spans="1:1" x14ac:dyDescent="0.2">
      <c r="A1331" t="s">
        <v>26</v>
      </c>
    </row>
    <row r="1332" spans="1:1" x14ac:dyDescent="0.2">
      <c r="A1332" t="s">
        <v>55</v>
      </c>
    </row>
    <row r="1333" spans="1:1" x14ac:dyDescent="0.2">
      <c r="A1333" t="s">
        <v>80</v>
      </c>
    </row>
    <row r="1334" spans="1:1" x14ac:dyDescent="0.2">
      <c r="A1334" t="s">
        <v>32</v>
      </c>
    </row>
    <row r="1335" spans="1:1" x14ac:dyDescent="0.2">
      <c r="A1335" s="92" t="s">
        <v>77</v>
      </c>
    </row>
    <row r="1336" spans="1:1" x14ac:dyDescent="0.2">
      <c r="A1336" t="s">
        <v>55</v>
      </c>
    </row>
    <row r="1337" spans="1:1" x14ac:dyDescent="0.2">
      <c r="A1337" t="s">
        <v>29</v>
      </c>
    </row>
    <row r="1338" spans="1:1" x14ac:dyDescent="0.2">
      <c r="A1338" s="92" t="s">
        <v>77</v>
      </c>
    </row>
    <row r="1339" spans="1:1" x14ac:dyDescent="0.2">
      <c r="A1339" t="s">
        <v>80</v>
      </c>
    </row>
    <row r="1340" spans="1:1" x14ac:dyDescent="0.2">
      <c r="A1340" t="s">
        <v>26</v>
      </c>
    </row>
    <row r="1341" spans="1:1" x14ac:dyDescent="0.2">
      <c r="A1341" t="s">
        <v>55</v>
      </c>
    </row>
    <row r="1342" spans="1:1" x14ac:dyDescent="0.2">
      <c r="A1342" t="s">
        <v>55</v>
      </c>
    </row>
    <row r="1343" spans="1:1" x14ac:dyDescent="0.2">
      <c r="A1343" t="s">
        <v>26</v>
      </c>
    </row>
    <row r="1344" spans="1:1" x14ac:dyDescent="0.2">
      <c r="A1344" t="s">
        <v>44</v>
      </c>
    </row>
    <row r="1345" spans="1:1" x14ac:dyDescent="0.2">
      <c r="A1345" t="s">
        <v>55</v>
      </c>
    </row>
    <row r="1346" spans="1:1" x14ac:dyDescent="0.2">
      <c r="A1346" s="92" t="s">
        <v>77</v>
      </c>
    </row>
    <row r="1347" spans="1:1" x14ac:dyDescent="0.2">
      <c r="A1347" t="s">
        <v>24</v>
      </c>
    </row>
    <row r="1348" spans="1:1" x14ac:dyDescent="0.2">
      <c r="A1348" t="s">
        <v>24</v>
      </c>
    </row>
    <row r="1349" spans="1:1" x14ac:dyDescent="0.2">
      <c r="A1349" s="92" t="s">
        <v>77</v>
      </c>
    </row>
    <row r="1350" spans="1:1" x14ac:dyDescent="0.2">
      <c r="A1350" t="s">
        <v>55</v>
      </c>
    </row>
    <row r="1351" spans="1:1" x14ac:dyDescent="0.2">
      <c r="A1351" t="s">
        <v>24</v>
      </c>
    </row>
    <row r="1352" spans="1:1" x14ac:dyDescent="0.2">
      <c r="A1352" t="s">
        <v>55</v>
      </c>
    </row>
    <row r="1353" spans="1:1" x14ac:dyDescent="0.2">
      <c r="A1353" t="s">
        <v>28</v>
      </c>
    </row>
    <row r="1354" spans="1:1" x14ac:dyDescent="0.2">
      <c r="A1354" t="s">
        <v>26</v>
      </c>
    </row>
    <row r="1355" spans="1:1" x14ac:dyDescent="0.2">
      <c r="A1355" t="s">
        <v>29</v>
      </c>
    </row>
    <row r="1356" spans="1:1" x14ac:dyDescent="0.2">
      <c r="A1356" t="s">
        <v>26</v>
      </c>
    </row>
    <row r="1357" spans="1:1" x14ac:dyDescent="0.2">
      <c r="A1357" t="s">
        <v>88</v>
      </c>
    </row>
    <row r="1358" spans="1:1" x14ac:dyDescent="0.2">
      <c r="A1358" t="s">
        <v>77</v>
      </c>
    </row>
    <row r="1359" spans="1:1" x14ac:dyDescent="0.2">
      <c r="A1359" t="s">
        <v>55</v>
      </c>
    </row>
    <row r="1360" spans="1:1" x14ac:dyDescent="0.2">
      <c r="A1360" t="s">
        <v>80</v>
      </c>
    </row>
    <row r="1361" spans="1:1" x14ac:dyDescent="0.2">
      <c r="A1361" t="s">
        <v>24</v>
      </c>
    </row>
    <row r="1362" spans="1:1" x14ac:dyDescent="0.2">
      <c r="A1362" t="s">
        <v>55</v>
      </c>
    </row>
    <row r="1363" spans="1:1" x14ac:dyDescent="0.2">
      <c r="A1363" t="s">
        <v>55</v>
      </c>
    </row>
    <row r="1364" spans="1:1" x14ac:dyDescent="0.2">
      <c r="A1364" t="s">
        <v>80</v>
      </c>
    </row>
    <row r="1365" spans="1:1" x14ac:dyDescent="0.2">
      <c r="A1365" s="92" t="s">
        <v>77</v>
      </c>
    </row>
    <row r="1366" spans="1:1" x14ac:dyDescent="0.2">
      <c r="A1366" t="s">
        <v>80</v>
      </c>
    </row>
    <row r="1367" spans="1:1" x14ac:dyDescent="0.2">
      <c r="A1367" s="92" t="s">
        <v>77</v>
      </c>
    </row>
    <row r="1368" spans="1:1" x14ac:dyDescent="0.2">
      <c r="A1368" t="s">
        <v>77</v>
      </c>
    </row>
    <row r="1369" spans="1:1" x14ac:dyDescent="0.2">
      <c r="A1369" t="s">
        <v>36</v>
      </c>
    </row>
    <row r="1370" spans="1:1" x14ac:dyDescent="0.2">
      <c r="A1370" t="s">
        <v>38</v>
      </c>
    </row>
    <row r="1371" spans="1:1" x14ac:dyDescent="0.2">
      <c r="A1371" t="s">
        <v>89</v>
      </c>
    </row>
    <row r="1372" spans="1:1" x14ac:dyDescent="0.2">
      <c r="A1372" t="s">
        <v>80</v>
      </c>
    </row>
    <row r="1373" spans="1:1" x14ac:dyDescent="0.2">
      <c r="A1373" t="s">
        <v>55</v>
      </c>
    </row>
    <row r="1374" spans="1:1" x14ac:dyDescent="0.2">
      <c r="A1374" t="s">
        <v>59</v>
      </c>
    </row>
    <row r="1375" spans="1:1" x14ac:dyDescent="0.2">
      <c r="A1375" t="s">
        <v>30</v>
      </c>
    </row>
    <row r="1376" spans="1:1" x14ac:dyDescent="0.2">
      <c r="A1376" t="s">
        <v>77</v>
      </c>
    </row>
    <row r="1377" spans="1:1" x14ac:dyDescent="0.2">
      <c r="A1377" t="s">
        <v>55</v>
      </c>
    </row>
    <row r="1378" spans="1:1" x14ac:dyDescent="0.2">
      <c r="A1378" t="s">
        <v>77</v>
      </c>
    </row>
    <row r="1379" spans="1:1" x14ac:dyDescent="0.2">
      <c r="A1379" s="92" t="s">
        <v>77</v>
      </c>
    </row>
    <row r="1380" spans="1:1" x14ac:dyDescent="0.2">
      <c r="A1380" t="s">
        <v>55</v>
      </c>
    </row>
    <row r="1381" spans="1:1" x14ac:dyDescent="0.2">
      <c r="A1381" t="s">
        <v>32</v>
      </c>
    </row>
    <row r="1382" spans="1:1" x14ac:dyDescent="0.2">
      <c r="A1382" t="s">
        <v>38</v>
      </c>
    </row>
    <row r="1383" spans="1:1" x14ac:dyDescent="0.2">
      <c r="A1383" t="s">
        <v>55</v>
      </c>
    </row>
    <row r="1384" spans="1:1" x14ac:dyDescent="0.2">
      <c r="A1384" s="92" t="s">
        <v>77</v>
      </c>
    </row>
    <row r="1385" spans="1:1" x14ac:dyDescent="0.2">
      <c r="A1385" t="s">
        <v>77</v>
      </c>
    </row>
    <row r="1386" spans="1:1" x14ac:dyDescent="0.2">
      <c r="A1386" s="92" t="s">
        <v>77</v>
      </c>
    </row>
    <row r="1387" spans="1:1" x14ac:dyDescent="0.2">
      <c r="A1387" t="s">
        <v>55</v>
      </c>
    </row>
    <row r="1388" spans="1:1" x14ac:dyDescent="0.2">
      <c r="A1388" t="s">
        <v>77</v>
      </c>
    </row>
    <row r="1389" spans="1:1" x14ac:dyDescent="0.2">
      <c r="A1389" s="92" t="s">
        <v>77</v>
      </c>
    </row>
    <row r="1390" spans="1:1" x14ac:dyDescent="0.2">
      <c r="A1390" s="92" t="s">
        <v>77</v>
      </c>
    </row>
    <row r="1391" spans="1:1" x14ac:dyDescent="0.2">
      <c r="A1391" t="s">
        <v>80</v>
      </c>
    </row>
    <row r="1392" spans="1:1" x14ac:dyDescent="0.2">
      <c r="A1392" t="s">
        <v>55</v>
      </c>
    </row>
    <row r="1393" spans="1:1" x14ac:dyDescent="0.2">
      <c r="A1393" s="92" t="s">
        <v>77</v>
      </c>
    </row>
    <row r="1394" spans="1:1" x14ac:dyDescent="0.2">
      <c r="A1394" t="s">
        <v>80</v>
      </c>
    </row>
    <row r="1395" spans="1:1" x14ac:dyDescent="0.2">
      <c r="A1395" t="s">
        <v>80</v>
      </c>
    </row>
    <row r="1396" spans="1:1" x14ac:dyDescent="0.2">
      <c r="A1396" t="s">
        <v>55</v>
      </c>
    </row>
    <row r="1397" spans="1:1" x14ac:dyDescent="0.2">
      <c r="A1397" s="92" t="s">
        <v>77</v>
      </c>
    </row>
    <row r="1398" spans="1:1" x14ac:dyDescent="0.2">
      <c r="A1398" t="s">
        <v>80</v>
      </c>
    </row>
    <row r="1399" spans="1:1" x14ac:dyDescent="0.2">
      <c r="A1399" t="s">
        <v>38</v>
      </c>
    </row>
    <row r="1400" spans="1:1" x14ac:dyDescent="0.2">
      <c r="A1400" t="s">
        <v>28</v>
      </c>
    </row>
    <row r="1401" spans="1:1" x14ac:dyDescent="0.2">
      <c r="A1401" s="92" t="s">
        <v>77</v>
      </c>
    </row>
    <row r="1402" spans="1:1" x14ac:dyDescent="0.2">
      <c r="A1402" t="s">
        <v>77</v>
      </c>
    </row>
    <row r="1403" spans="1:1" x14ac:dyDescent="0.2">
      <c r="A1403" s="92" t="s">
        <v>77</v>
      </c>
    </row>
    <row r="1404" spans="1:1" x14ac:dyDescent="0.2">
      <c r="A1404" t="s">
        <v>30</v>
      </c>
    </row>
    <row r="1405" spans="1:1" x14ac:dyDescent="0.2">
      <c r="A1405" s="92" t="s">
        <v>77</v>
      </c>
    </row>
    <row r="1406" spans="1:1" x14ac:dyDescent="0.2">
      <c r="A1406" s="92" t="s">
        <v>77</v>
      </c>
    </row>
    <row r="1407" spans="1:1" x14ac:dyDescent="0.2">
      <c r="A1407" t="s">
        <v>77</v>
      </c>
    </row>
    <row r="1408" spans="1:1" x14ac:dyDescent="0.2">
      <c r="A1408" t="s">
        <v>61</v>
      </c>
    </row>
    <row r="1409" spans="1:1" x14ac:dyDescent="0.2">
      <c r="A1409" t="s">
        <v>55</v>
      </c>
    </row>
    <row r="1410" spans="1:1" x14ac:dyDescent="0.2">
      <c r="A1410" s="92" t="s">
        <v>77</v>
      </c>
    </row>
    <row r="1411" spans="1:1" x14ac:dyDescent="0.2">
      <c r="A1411" s="92" t="s">
        <v>77</v>
      </c>
    </row>
    <row r="1412" spans="1:1" x14ac:dyDescent="0.2">
      <c r="A1412" t="s">
        <v>77</v>
      </c>
    </row>
    <row r="1413" spans="1:1" x14ac:dyDescent="0.2">
      <c r="A1413" t="s">
        <v>77</v>
      </c>
    </row>
    <row r="1414" spans="1:1" x14ac:dyDescent="0.2">
      <c r="A1414" t="s">
        <v>26</v>
      </c>
    </row>
    <row r="1415" spans="1:1" x14ac:dyDescent="0.2">
      <c r="A1415" s="92" t="s">
        <v>77</v>
      </c>
    </row>
    <row r="1416" spans="1:1" x14ac:dyDescent="0.2">
      <c r="A1416" s="92" t="s">
        <v>77</v>
      </c>
    </row>
    <row r="1417" spans="1:1" x14ac:dyDescent="0.2">
      <c r="A1417" s="92" t="s">
        <v>77</v>
      </c>
    </row>
    <row r="1418" spans="1:1" x14ac:dyDescent="0.2">
      <c r="A1418" t="s">
        <v>77</v>
      </c>
    </row>
    <row r="1419" spans="1:1" x14ac:dyDescent="0.2">
      <c r="A1419" s="92" t="s">
        <v>77</v>
      </c>
    </row>
    <row r="1420" spans="1:1" x14ac:dyDescent="0.2">
      <c r="A1420" t="s">
        <v>77</v>
      </c>
    </row>
    <row r="1421" spans="1:1" x14ac:dyDescent="0.2">
      <c r="A1421" s="92" t="s">
        <v>77</v>
      </c>
    </row>
    <row r="1422" spans="1:1" x14ac:dyDescent="0.2">
      <c r="A1422" s="92" t="s">
        <v>77</v>
      </c>
    </row>
    <row r="1423" spans="1:1" x14ac:dyDescent="0.2">
      <c r="A1423" t="s">
        <v>77</v>
      </c>
    </row>
    <row r="1424" spans="1:1" x14ac:dyDescent="0.2">
      <c r="A1424" t="s">
        <v>24</v>
      </c>
    </row>
    <row r="1425" spans="1:1" x14ac:dyDescent="0.2">
      <c r="A1425" s="92" t="s">
        <v>77</v>
      </c>
    </row>
    <row r="1426" spans="1:1" x14ac:dyDescent="0.2">
      <c r="A1426" s="92" t="s">
        <v>77</v>
      </c>
    </row>
    <row r="1427" spans="1:1" x14ac:dyDescent="0.2">
      <c r="A1427" s="92" t="s">
        <v>77</v>
      </c>
    </row>
    <row r="1428" spans="1:1" x14ac:dyDescent="0.2">
      <c r="A1428" t="s">
        <v>77</v>
      </c>
    </row>
    <row r="1429" spans="1:1" x14ac:dyDescent="0.2">
      <c r="A1429" t="s">
        <v>55</v>
      </c>
    </row>
    <row r="1430" spans="1:1" x14ac:dyDescent="0.2">
      <c r="A1430" t="s">
        <v>89</v>
      </c>
    </row>
    <row r="1431" spans="1:1" x14ac:dyDescent="0.2">
      <c r="A1431" t="s">
        <v>77</v>
      </c>
    </row>
    <row r="1432" spans="1:1" x14ac:dyDescent="0.2">
      <c r="A1432" s="92" t="s">
        <v>77</v>
      </c>
    </row>
    <row r="1433" spans="1:1" x14ac:dyDescent="0.2">
      <c r="A1433" s="92" t="s">
        <v>77</v>
      </c>
    </row>
    <row r="1434" spans="1:1" x14ac:dyDescent="0.2">
      <c r="A1434" s="92" t="s">
        <v>77</v>
      </c>
    </row>
    <row r="1435" spans="1:1" x14ac:dyDescent="0.2">
      <c r="A1435" s="92" t="s">
        <v>77</v>
      </c>
    </row>
    <row r="1436" spans="1:1" x14ac:dyDescent="0.2">
      <c r="A1436" s="92" t="s">
        <v>77</v>
      </c>
    </row>
    <row r="1437" spans="1:1" x14ac:dyDescent="0.2">
      <c r="A1437" t="s">
        <v>80</v>
      </c>
    </row>
    <row r="1438" spans="1:1" x14ac:dyDescent="0.2">
      <c r="A1438" s="92" t="s">
        <v>77</v>
      </c>
    </row>
    <row r="1439" spans="1:1" x14ac:dyDescent="0.2">
      <c r="A1439" t="s">
        <v>79</v>
      </c>
    </row>
    <row r="1440" spans="1:1" x14ac:dyDescent="0.2">
      <c r="A1440" t="s">
        <v>55</v>
      </c>
    </row>
    <row r="1441" spans="1:1" x14ac:dyDescent="0.2">
      <c r="A1441" t="s">
        <v>55</v>
      </c>
    </row>
    <row r="1442" spans="1:1" x14ac:dyDescent="0.2">
      <c r="A1442" t="s">
        <v>88</v>
      </c>
    </row>
    <row r="1443" spans="1:1" x14ac:dyDescent="0.2">
      <c r="A1443" t="s">
        <v>77</v>
      </c>
    </row>
    <row r="1444" spans="1:1" x14ac:dyDescent="0.2">
      <c r="A1444" s="92" t="s">
        <v>77</v>
      </c>
    </row>
    <row r="1445" spans="1:1" x14ac:dyDescent="0.2">
      <c r="A1445" s="92" t="s">
        <v>77</v>
      </c>
    </row>
    <row r="1446" spans="1:1" x14ac:dyDescent="0.2">
      <c r="A1446" t="s">
        <v>55</v>
      </c>
    </row>
    <row r="1447" spans="1:1" x14ac:dyDescent="0.2">
      <c r="A1447" t="s">
        <v>77</v>
      </c>
    </row>
    <row r="1448" spans="1:1" x14ac:dyDescent="0.2">
      <c r="A1448" s="92" t="s">
        <v>77</v>
      </c>
    </row>
    <row r="1449" spans="1:1" x14ac:dyDescent="0.2">
      <c r="A1449" t="s">
        <v>55</v>
      </c>
    </row>
    <row r="1450" spans="1:1" x14ac:dyDescent="0.2">
      <c r="A1450" t="s">
        <v>26</v>
      </c>
    </row>
    <row r="1451" spans="1:1" x14ac:dyDescent="0.2">
      <c r="A1451" t="s">
        <v>55</v>
      </c>
    </row>
    <row r="1452" spans="1:1" x14ac:dyDescent="0.2">
      <c r="A1452" t="s">
        <v>55</v>
      </c>
    </row>
    <row r="1453" spans="1:1" x14ac:dyDescent="0.2">
      <c r="A1453" t="s">
        <v>29</v>
      </c>
    </row>
    <row r="1454" spans="1:1" x14ac:dyDescent="0.2">
      <c r="A1454" t="s">
        <v>77</v>
      </c>
    </row>
    <row r="1455" spans="1:1" x14ac:dyDescent="0.2">
      <c r="A1455" s="92" t="s">
        <v>77</v>
      </c>
    </row>
    <row r="1456" spans="1:1" x14ac:dyDescent="0.2">
      <c r="A1456" t="s">
        <v>55</v>
      </c>
    </row>
    <row r="1457" spans="1:1" x14ac:dyDescent="0.2">
      <c r="A1457" s="92" t="s">
        <v>77</v>
      </c>
    </row>
    <row r="1458" spans="1:1" x14ac:dyDescent="0.2">
      <c r="A1458" t="s">
        <v>55</v>
      </c>
    </row>
    <row r="1459" spans="1:1" x14ac:dyDescent="0.2">
      <c r="A1459" t="s">
        <v>55</v>
      </c>
    </row>
    <row r="1460" spans="1:1" x14ac:dyDescent="0.2">
      <c r="A1460" s="92" t="s">
        <v>77</v>
      </c>
    </row>
    <row r="1461" spans="1:1" x14ac:dyDescent="0.2">
      <c r="A1461" s="92" t="s">
        <v>77</v>
      </c>
    </row>
    <row r="1462" spans="1:1" x14ac:dyDescent="0.2">
      <c r="A1462" t="s">
        <v>77</v>
      </c>
    </row>
    <row r="1463" spans="1:1" x14ac:dyDescent="0.2">
      <c r="A1463" t="s">
        <v>77</v>
      </c>
    </row>
    <row r="1464" spans="1:1" x14ac:dyDescent="0.2">
      <c r="A1464" s="92" t="s">
        <v>77</v>
      </c>
    </row>
    <row r="1465" spans="1:1" x14ac:dyDescent="0.2">
      <c r="A1465" s="92" t="s">
        <v>77</v>
      </c>
    </row>
    <row r="1466" spans="1:1" x14ac:dyDescent="0.2">
      <c r="A1466" t="s">
        <v>80</v>
      </c>
    </row>
    <row r="1467" spans="1:1" x14ac:dyDescent="0.2">
      <c r="A1467" t="s">
        <v>28</v>
      </c>
    </row>
    <row r="1468" spans="1:1" x14ac:dyDescent="0.2">
      <c r="A1468" t="s">
        <v>26</v>
      </c>
    </row>
    <row r="1469" spans="1:1" x14ac:dyDescent="0.2">
      <c r="A1469" s="92" t="s">
        <v>77</v>
      </c>
    </row>
    <row r="1470" spans="1:1" x14ac:dyDescent="0.2">
      <c r="A1470" t="s">
        <v>77</v>
      </c>
    </row>
    <row r="1471" spans="1:1" x14ac:dyDescent="0.2">
      <c r="A1471" t="s">
        <v>77</v>
      </c>
    </row>
    <row r="1472" spans="1:1" x14ac:dyDescent="0.2">
      <c r="A1472" s="92" t="s">
        <v>77</v>
      </c>
    </row>
    <row r="1473" spans="1:1" x14ac:dyDescent="0.2">
      <c r="A1473" t="s">
        <v>55</v>
      </c>
    </row>
    <row r="1474" spans="1:1" x14ac:dyDescent="0.2">
      <c r="A1474" t="s">
        <v>80</v>
      </c>
    </row>
    <row r="1475" spans="1:1" x14ac:dyDescent="0.2">
      <c r="A1475" t="s">
        <v>80</v>
      </c>
    </row>
    <row r="1476" spans="1:1" x14ac:dyDescent="0.2">
      <c r="A1476" t="s">
        <v>80</v>
      </c>
    </row>
    <row r="1477" spans="1:1" x14ac:dyDescent="0.2">
      <c r="A1477" s="92" t="s">
        <v>77</v>
      </c>
    </row>
    <row r="1478" spans="1:1" x14ac:dyDescent="0.2">
      <c r="A1478" t="s">
        <v>77</v>
      </c>
    </row>
    <row r="1479" spans="1:1" x14ac:dyDescent="0.2">
      <c r="A1479" t="s">
        <v>89</v>
      </c>
    </row>
    <row r="1480" spans="1:1" x14ac:dyDescent="0.2">
      <c r="A1480" s="92" t="s">
        <v>77</v>
      </c>
    </row>
    <row r="1481" spans="1:1" x14ac:dyDescent="0.2">
      <c r="A1481" s="92" t="s">
        <v>77</v>
      </c>
    </row>
    <row r="1482" spans="1:1" x14ac:dyDescent="0.2">
      <c r="A1482" t="s">
        <v>80</v>
      </c>
    </row>
    <row r="1483" spans="1:1" x14ac:dyDescent="0.2">
      <c r="A1483" t="s">
        <v>24</v>
      </c>
    </row>
    <row r="1484" spans="1:1" x14ac:dyDescent="0.2">
      <c r="A1484" s="92" t="s">
        <v>77</v>
      </c>
    </row>
    <row r="1485" spans="1:1" x14ac:dyDescent="0.2">
      <c r="A1485" t="s">
        <v>77</v>
      </c>
    </row>
    <row r="1486" spans="1:1" x14ac:dyDescent="0.2">
      <c r="A1486" t="s">
        <v>26</v>
      </c>
    </row>
    <row r="1487" spans="1:1" x14ac:dyDescent="0.2">
      <c r="A1487" t="s">
        <v>28</v>
      </c>
    </row>
    <row r="1488" spans="1:1" x14ac:dyDescent="0.2">
      <c r="A1488" s="92" t="s">
        <v>77</v>
      </c>
    </row>
    <row r="1489" spans="1:1" x14ac:dyDescent="0.2">
      <c r="A1489" s="92" t="s">
        <v>77</v>
      </c>
    </row>
    <row r="1490" spans="1:1" x14ac:dyDescent="0.2">
      <c r="A1490" t="s">
        <v>77</v>
      </c>
    </row>
    <row r="1491" spans="1:1" x14ac:dyDescent="0.2">
      <c r="A1491" s="92" t="s">
        <v>77</v>
      </c>
    </row>
    <row r="1492" spans="1:1" x14ac:dyDescent="0.2">
      <c r="A1492" t="s">
        <v>36</v>
      </c>
    </row>
    <row r="1493" spans="1:1" x14ac:dyDescent="0.2">
      <c r="A1493" t="s">
        <v>80</v>
      </c>
    </row>
    <row r="1494" spans="1:1" x14ac:dyDescent="0.2">
      <c r="A1494" s="92" t="s">
        <v>77</v>
      </c>
    </row>
    <row r="1495" spans="1:1" x14ac:dyDescent="0.2">
      <c r="A1495" t="s">
        <v>80</v>
      </c>
    </row>
    <row r="1496" spans="1:1" x14ac:dyDescent="0.2">
      <c r="A1496" t="s">
        <v>55</v>
      </c>
    </row>
    <row r="1497" spans="1:1" x14ac:dyDescent="0.2">
      <c r="A1497" t="s">
        <v>89</v>
      </c>
    </row>
    <row r="1498" spans="1:1" x14ac:dyDescent="0.2">
      <c r="A1498" t="s">
        <v>30</v>
      </c>
    </row>
    <row r="1499" spans="1:1" x14ac:dyDescent="0.2">
      <c r="A1499" t="s">
        <v>30</v>
      </c>
    </row>
    <row r="1500" spans="1:1" x14ac:dyDescent="0.2">
      <c r="A1500" t="s">
        <v>55</v>
      </c>
    </row>
    <row r="1501" spans="1:1" x14ac:dyDescent="0.2">
      <c r="A1501" t="s">
        <v>55</v>
      </c>
    </row>
    <row r="1502" spans="1:1" x14ac:dyDescent="0.2">
      <c r="A1502" t="s">
        <v>77</v>
      </c>
    </row>
    <row r="1503" spans="1:1" x14ac:dyDescent="0.2">
      <c r="A1503" t="s">
        <v>30</v>
      </c>
    </row>
    <row r="1504" spans="1:1" x14ac:dyDescent="0.2">
      <c r="A1504" t="s">
        <v>80</v>
      </c>
    </row>
    <row r="1505" spans="1:1" x14ac:dyDescent="0.2">
      <c r="A1505" s="92" t="s">
        <v>77</v>
      </c>
    </row>
    <row r="1506" spans="1:1" x14ac:dyDescent="0.2">
      <c r="A1506" t="s">
        <v>28</v>
      </c>
    </row>
    <row r="1507" spans="1:1" x14ac:dyDescent="0.2">
      <c r="A1507" s="92" t="s">
        <v>77</v>
      </c>
    </row>
    <row r="1508" spans="1:1" x14ac:dyDescent="0.2">
      <c r="A1508" t="s">
        <v>80</v>
      </c>
    </row>
    <row r="1509" spans="1:1" x14ac:dyDescent="0.2">
      <c r="A1509" t="s">
        <v>32</v>
      </c>
    </row>
    <row r="1510" spans="1:1" x14ac:dyDescent="0.2">
      <c r="A1510" t="s">
        <v>32</v>
      </c>
    </row>
    <row r="1511" spans="1:1" x14ac:dyDescent="0.2">
      <c r="A1511" t="s">
        <v>80</v>
      </c>
    </row>
    <row r="1512" spans="1:1" x14ac:dyDescent="0.2">
      <c r="A1512" t="s">
        <v>36</v>
      </c>
    </row>
    <row r="1513" spans="1:1" x14ac:dyDescent="0.2">
      <c r="A1513" t="s">
        <v>24</v>
      </c>
    </row>
    <row r="1514" spans="1:1" x14ac:dyDescent="0.2">
      <c r="A1514" t="s">
        <v>88</v>
      </c>
    </row>
    <row r="1515" spans="1:1" x14ac:dyDescent="0.2">
      <c r="A1515" t="s">
        <v>24</v>
      </c>
    </row>
    <row r="1516" spans="1:1" x14ac:dyDescent="0.2">
      <c r="A1516" s="92" t="s">
        <v>77</v>
      </c>
    </row>
    <row r="1517" spans="1:1" x14ac:dyDescent="0.2">
      <c r="A1517" t="s">
        <v>24</v>
      </c>
    </row>
    <row r="1518" spans="1:1" x14ac:dyDescent="0.2">
      <c r="A1518" t="s">
        <v>80</v>
      </c>
    </row>
    <row r="1519" spans="1:1" x14ac:dyDescent="0.2">
      <c r="A1519" t="s">
        <v>59</v>
      </c>
    </row>
    <row r="1520" spans="1:1" x14ac:dyDescent="0.2">
      <c r="A1520" t="s">
        <v>77</v>
      </c>
    </row>
    <row r="1521" spans="1:1" x14ac:dyDescent="0.2">
      <c r="A1521" t="s">
        <v>24</v>
      </c>
    </row>
    <row r="1522" spans="1:1" x14ac:dyDescent="0.2">
      <c r="A1522" t="s">
        <v>77</v>
      </c>
    </row>
    <row r="1523" spans="1:1" x14ac:dyDescent="0.2">
      <c r="A1523" s="92" t="s">
        <v>77</v>
      </c>
    </row>
    <row r="1524" spans="1:1" x14ac:dyDescent="0.2">
      <c r="A1524" t="s">
        <v>77</v>
      </c>
    </row>
    <row r="1525" spans="1:1" x14ac:dyDescent="0.2">
      <c r="A1525" s="92" t="s">
        <v>77</v>
      </c>
    </row>
    <row r="1526" spans="1:1" x14ac:dyDescent="0.2">
      <c r="A1526" t="s">
        <v>80</v>
      </c>
    </row>
    <row r="1527" spans="1:1" x14ac:dyDescent="0.2">
      <c r="A1527" s="92" t="s">
        <v>77</v>
      </c>
    </row>
    <row r="1528" spans="1:1" x14ac:dyDescent="0.2">
      <c r="A1528" t="s">
        <v>77</v>
      </c>
    </row>
    <row r="1529" spans="1:1" x14ac:dyDescent="0.2">
      <c r="A1529" t="s">
        <v>77</v>
      </c>
    </row>
    <row r="1530" spans="1:1" x14ac:dyDescent="0.2">
      <c r="A1530" t="s">
        <v>28</v>
      </c>
    </row>
    <row r="1531" spans="1:1" x14ac:dyDescent="0.2">
      <c r="A1531" s="92" t="s">
        <v>77</v>
      </c>
    </row>
    <row r="1532" spans="1:1" x14ac:dyDescent="0.2">
      <c r="A1532" s="92" t="s">
        <v>77</v>
      </c>
    </row>
    <row r="1533" spans="1:1" x14ac:dyDescent="0.2">
      <c r="A1533" t="s">
        <v>36</v>
      </c>
    </row>
    <row r="1534" spans="1:1" x14ac:dyDescent="0.2">
      <c r="A1534" s="92" t="s">
        <v>77</v>
      </c>
    </row>
    <row r="1535" spans="1:1" x14ac:dyDescent="0.2">
      <c r="A1535" s="92" t="s">
        <v>77</v>
      </c>
    </row>
    <row r="1536" spans="1:1" x14ac:dyDescent="0.2">
      <c r="A1536" s="92" t="s">
        <v>77</v>
      </c>
    </row>
    <row r="1537" spans="1:1" x14ac:dyDescent="0.2">
      <c r="A1537" t="s">
        <v>44</v>
      </c>
    </row>
    <row r="1538" spans="1:1" x14ac:dyDescent="0.2">
      <c r="A1538" s="92" t="s">
        <v>77</v>
      </c>
    </row>
    <row r="1539" spans="1:1" x14ac:dyDescent="0.2">
      <c r="A1539" t="s">
        <v>55</v>
      </c>
    </row>
    <row r="1540" spans="1:1" x14ac:dyDescent="0.2">
      <c r="A1540" s="92" t="s">
        <v>77</v>
      </c>
    </row>
    <row r="1541" spans="1:1" x14ac:dyDescent="0.2">
      <c r="A1541" t="s">
        <v>80</v>
      </c>
    </row>
    <row r="1542" spans="1:1" x14ac:dyDescent="0.2">
      <c r="A1542" s="92" t="s">
        <v>77</v>
      </c>
    </row>
    <row r="1543" spans="1:1" x14ac:dyDescent="0.2">
      <c r="A1543" t="s">
        <v>80</v>
      </c>
    </row>
    <row r="1544" spans="1:1" x14ac:dyDescent="0.2">
      <c r="A1544" t="s">
        <v>77</v>
      </c>
    </row>
    <row r="1545" spans="1:1" x14ac:dyDescent="0.2">
      <c r="A1545" s="92" t="s">
        <v>77</v>
      </c>
    </row>
    <row r="1546" spans="1:1" x14ac:dyDescent="0.2">
      <c r="A1546" s="92" t="s">
        <v>77</v>
      </c>
    </row>
    <row r="1547" spans="1:1" x14ac:dyDescent="0.2">
      <c r="A1547" t="s">
        <v>77</v>
      </c>
    </row>
    <row r="1548" spans="1:1" x14ac:dyDescent="0.2">
      <c r="A1548" s="92" t="s">
        <v>77</v>
      </c>
    </row>
    <row r="1549" spans="1:1" x14ac:dyDescent="0.2">
      <c r="A1549" t="s">
        <v>77</v>
      </c>
    </row>
    <row r="1550" spans="1:1" x14ac:dyDescent="0.2">
      <c r="A1550" t="s">
        <v>77</v>
      </c>
    </row>
    <row r="1551" spans="1:1" x14ac:dyDescent="0.2">
      <c r="A1551" t="s">
        <v>77</v>
      </c>
    </row>
    <row r="1552" spans="1:1" x14ac:dyDescent="0.2">
      <c r="A1552" s="92" t="s">
        <v>77</v>
      </c>
    </row>
    <row r="1553" spans="1:1" x14ac:dyDescent="0.2">
      <c r="A1553" t="s">
        <v>77</v>
      </c>
    </row>
    <row r="1554" spans="1:1" x14ac:dyDescent="0.2">
      <c r="A1554" t="s">
        <v>77</v>
      </c>
    </row>
    <row r="1555" spans="1:1" x14ac:dyDescent="0.2">
      <c r="A1555" s="92" t="s">
        <v>77</v>
      </c>
    </row>
    <row r="1556" spans="1:1" x14ac:dyDescent="0.2">
      <c r="A1556" t="s">
        <v>80</v>
      </c>
    </row>
    <row r="1557" spans="1:1" x14ac:dyDescent="0.2">
      <c r="A1557" t="s">
        <v>55</v>
      </c>
    </row>
    <row r="1558" spans="1:1" x14ac:dyDescent="0.2">
      <c r="A1558" t="s">
        <v>55</v>
      </c>
    </row>
    <row r="1559" spans="1:1" x14ac:dyDescent="0.2">
      <c r="A1559" t="s">
        <v>55</v>
      </c>
    </row>
    <row r="1560" spans="1:1" x14ac:dyDescent="0.2">
      <c r="A1560" t="s">
        <v>77</v>
      </c>
    </row>
    <row r="1561" spans="1:1" x14ac:dyDescent="0.2">
      <c r="A1561" t="s">
        <v>24</v>
      </c>
    </row>
    <row r="1562" spans="1:1" x14ac:dyDescent="0.2">
      <c r="A1562" t="s">
        <v>55</v>
      </c>
    </row>
    <row r="1563" spans="1:1" x14ac:dyDescent="0.2">
      <c r="A1563" t="s">
        <v>26</v>
      </c>
    </row>
    <row r="1564" spans="1:1" x14ac:dyDescent="0.2">
      <c r="A1564" t="s">
        <v>24</v>
      </c>
    </row>
    <row r="1565" spans="1:1" x14ac:dyDescent="0.2">
      <c r="A1565" t="s">
        <v>77</v>
      </c>
    </row>
    <row r="1566" spans="1:1" x14ac:dyDescent="0.2">
      <c r="A1566" t="s">
        <v>77</v>
      </c>
    </row>
    <row r="1567" spans="1:1" x14ac:dyDescent="0.2">
      <c r="A1567" s="92" t="s">
        <v>77</v>
      </c>
    </row>
    <row r="1568" spans="1:1" x14ac:dyDescent="0.2">
      <c r="A1568" s="92" t="s">
        <v>77</v>
      </c>
    </row>
    <row r="1569" spans="1:1" x14ac:dyDescent="0.2">
      <c r="A1569" s="92" t="s">
        <v>77</v>
      </c>
    </row>
    <row r="1570" spans="1:1" x14ac:dyDescent="0.2">
      <c r="A1570" t="s">
        <v>77</v>
      </c>
    </row>
    <row r="1571" spans="1:1" x14ac:dyDescent="0.2">
      <c r="A1571" s="92" t="s">
        <v>77</v>
      </c>
    </row>
    <row r="1572" spans="1:1" x14ac:dyDescent="0.2">
      <c r="A1572" s="92" t="s">
        <v>77</v>
      </c>
    </row>
    <row r="1573" spans="1:1" x14ac:dyDescent="0.2">
      <c r="A1573" t="s">
        <v>36</v>
      </c>
    </row>
    <row r="1574" spans="1:1" x14ac:dyDescent="0.2">
      <c r="A1574" s="92" t="s">
        <v>77</v>
      </c>
    </row>
    <row r="1575" spans="1:1" x14ac:dyDescent="0.2">
      <c r="A1575" s="92" t="s">
        <v>77</v>
      </c>
    </row>
    <row r="1576" spans="1:1" x14ac:dyDescent="0.2">
      <c r="A1576" t="s">
        <v>77</v>
      </c>
    </row>
    <row r="1577" spans="1:1" x14ac:dyDescent="0.2">
      <c r="A1577" t="s">
        <v>32</v>
      </c>
    </row>
    <row r="1578" spans="1:1" x14ac:dyDescent="0.2">
      <c r="A1578" s="92" t="s">
        <v>77</v>
      </c>
    </row>
    <row r="1579" spans="1:1" x14ac:dyDescent="0.2">
      <c r="A1579" t="s">
        <v>80</v>
      </c>
    </row>
    <row r="1580" spans="1:1" x14ac:dyDescent="0.2">
      <c r="A1580" s="92" t="s">
        <v>77</v>
      </c>
    </row>
    <row r="1581" spans="1:1" x14ac:dyDescent="0.2">
      <c r="A1581" s="92" t="s">
        <v>77</v>
      </c>
    </row>
    <row r="1582" spans="1:1" x14ac:dyDescent="0.2">
      <c r="A1582" t="s">
        <v>24</v>
      </c>
    </row>
    <row r="1583" spans="1:1" x14ac:dyDescent="0.2">
      <c r="A1583" t="s">
        <v>55</v>
      </c>
    </row>
    <row r="1584" spans="1:1" x14ac:dyDescent="0.2">
      <c r="A1584" t="s">
        <v>29</v>
      </c>
    </row>
  </sheetData>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Detail FA 14-18</vt:lpstr>
      <vt:lpstr>Sheet2</vt:lpstr>
      <vt:lpstr>Sheet1</vt:lpstr>
      <vt:lpstr>data15</vt:lpstr>
      <vt:lpstr>'Detail FA 14-18'!Print_Area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Ranalli, Carlee K (ranallc)</dc:creator>
  <cp:lastModifiedBy>Ranalli, Carlee K (ranallc)</cp:lastModifiedBy>
  <cp:lastPrinted>2016-03-24T15:16:30Z</cp:lastPrinted>
  <dcterms:created xsi:type="dcterms:W3CDTF">2015-09-14T18:04:52Z</dcterms:created>
  <dcterms:modified xsi:type="dcterms:W3CDTF">2018-09-14T13:54:53Z</dcterms:modified>
</cp:coreProperties>
</file>